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19446\Desktop\"/>
    </mc:Choice>
  </mc:AlternateContent>
  <xr:revisionPtr revIDLastSave="0" documentId="13_ncr:1_{77A5EE2C-EE0B-4E01-9FE7-566AE2625E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0" hidden="1">Sheet1!$D$6:$D$44</definedName>
  </definedNames>
  <calcPr calcId="181029"/>
</workbook>
</file>

<file path=xl/calcChain.xml><?xml version="1.0" encoding="utf-8"?>
<calcChain xmlns="http://schemas.openxmlformats.org/spreadsheetml/2006/main">
  <c r="N37" i="1" l="1"/>
  <c r="O37" i="1" s="1"/>
  <c r="N12" i="1"/>
  <c r="N16" i="1"/>
  <c r="O16" i="1" s="1"/>
  <c r="N8" i="1"/>
  <c r="O8" i="1" s="1"/>
  <c r="N19" i="1"/>
  <c r="O19" i="1" s="1"/>
  <c r="N27" i="1"/>
  <c r="N10" i="1"/>
  <c r="O10" i="1" s="1"/>
  <c r="N31" i="1"/>
  <c r="N32" i="1"/>
  <c r="N41" i="1"/>
  <c r="O41" i="1" s="1"/>
  <c r="N30" i="1"/>
  <c r="N40" i="1"/>
  <c r="O40" i="1" s="1"/>
  <c r="N7" i="1"/>
  <c r="O7" i="1" s="1"/>
  <c r="N13" i="1"/>
  <c r="N24" i="1"/>
  <c r="O24" i="1" s="1"/>
  <c r="N42" i="1"/>
  <c r="O42" i="1" s="1"/>
  <c r="N29" i="1"/>
  <c r="N6" i="1"/>
  <c r="O6" i="1" s="1"/>
  <c r="N22" i="1"/>
  <c r="O22" i="1" s="1"/>
  <c r="N28" i="1"/>
  <c r="N15" i="1"/>
  <c r="O15" i="1" s="1"/>
  <c r="N18" i="1"/>
  <c r="O18" i="1" s="1"/>
  <c r="N23" i="1"/>
  <c r="O23" i="1" s="1"/>
  <c r="N20" i="1"/>
  <c r="O20" i="1" s="1"/>
  <c r="N11" i="1"/>
  <c r="N38" i="1"/>
  <c r="O38" i="1" s="1"/>
  <c r="N34" i="1"/>
  <c r="O34" i="1" s="1"/>
  <c r="N36" i="1"/>
  <c r="O36" i="1" s="1"/>
  <c r="N43" i="1"/>
  <c r="N21" i="1"/>
  <c r="O21" i="1" s="1"/>
  <c r="N9" i="1"/>
  <c r="O9" i="1" s="1"/>
  <c r="N35" i="1"/>
  <c r="O35" i="1" s="1"/>
  <c r="N17" i="1"/>
  <c r="O17" i="1" s="1"/>
  <c r="N26" i="1"/>
  <c r="O26" i="1" s="1"/>
  <c r="N33" i="1"/>
  <c r="O33" i="1" s="1"/>
  <c r="N39" i="1"/>
  <c r="O39" i="1" s="1"/>
  <c r="N14" i="1"/>
  <c r="O14" i="1" s="1"/>
  <c r="N25" i="1"/>
  <c r="O25" i="1" s="1"/>
  <c r="O13" i="1" l="1"/>
  <c r="O28" i="1"/>
  <c r="O43" i="1"/>
  <c r="O30" i="1"/>
  <c r="O11" i="1"/>
  <c r="O32" i="1"/>
  <c r="O31" i="1"/>
  <c r="O12" i="1"/>
  <c r="O29" i="1"/>
  <c r="O27" i="1"/>
</calcChain>
</file>

<file path=xl/sharedStrings.xml><?xml version="1.0" encoding="utf-8"?>
<sst xmlns="http://schemas.openxmlformats.org/spreadsheetml/2006/main" count="421" uniqueCount="212">
  <si>
    <t>填表日期：</t>
  </si>
  <si>
    <t>序号</t>
  </si>
  <si>
    <t>姓名</t>
  </si>
  <si>
    <t>学号</t>
  </si>
  <si>
    <t>专业</t>
  </si>
  <si>
    <t>绩点</t>
  </si>
  <si>
    <t>专业排名</t>
  </si>
  <si>
    <t>行为规范考评</t>
  </si>
  <si>
    <t>是否破格</t>
  </si>
  <si>
    <t>获奖类别</t>
  </si>
  <si>
    <t>上学年成绩平均分</t>
  </si>
  <si>
    <t>班级答辩排名</t>
  </si>
  <si>
    <t>推荐等级</t>
  </si>
  <si>
    <t>备注：推荐等级A档--95分；B档--85分；C档--75分。</t>
  </si>
  <si>
    <t>性别</t>
  </si>
  <si>
    <t>男</t>
  </si>
  <si>
    <t>女</t>
  </si>
  <si>
    <t>优</t>
  </si>
  <si>
    <t>良</t>
  </si>
  <si>
    <t>政治面貌</t>
  </si>
  <si>
    <t>党员</t>
  </si>
  <si>
    <t>入党积极分子</t>
  </si>
  <si>
    <t>群众</t>
  </si>
  <si>
    <t>其他党派</t>
  </si>
  <si>
    <t>思想品德</t>
  </si>
  <si>
    <t>自强励志</t>
  </si>
  <si>
    <t>学业科研</t>
  </si>
  <si>
    <t>创新创业</t>
  </si>
  <si>
    <t>文体艺术</t>
  </si>
  <si>
    <t>劳动实践</t>
  </si>
  <si>
    <t>国防实践</t>
  </si>
  <si>
    <t>社会工作</t>
  </si>
  <si>
    <t>是</t>
  </si>
  <si>
    <t>否</t>
  </si>
  <si>
    <t>东南大学2023-2024学年“至善学子”奖申报人员名单汇总表</t>
    <phoneticPr fontId="5" type="noConversion"/>
  </si>
  <si>
    <t>朱彦春</t>
    <phoneticPr fontId="5" type="noConversion"/>
  </si>
  <si>
    <t>02023510</t>
    <phoneticPr fontId="5" type="noConversion"/>
  </si>
  <si>
    <t>机械工程</t>
    <phoneticPr fontId="5" type="noConversion"/>
  </si>
  <si>
    <t>39/145</t>
    <phoneticPr fontId="5" type="noConversion"/>
  </si>
  <si>
    <t>否</t>
    <phoneticPr fontId="5" type="noConversion"/>
  </si>
  <si>
    <t>思想品德</t>
    <phoneticPr fontId="5" type="noConversion"/>
  </si>
  <si>
    <t>C档</t>
  </si>
  <si>
    <t>于东辰</t>
    <phoneticPr fontId="5" type="noConversion"/>
  </si>
  <si>
    <t>02023506</t>
    <phoneticPr fontId="5" type="noConversion"/>
  </si>
  <si>
    <t>11/145</t>
    <phoneticPr fontId="5" type="noConversion"/>
  </si>
  <si>
    <t>学业科研</t>
    <phoneticPr fontId="5" type="noConversion"/>
  </si>
  <si>
    <t>26/145</t>
    <phoneticPr fontId="5" type="noConversion"/>
  </si>
  <si>
    <t>B档</t>
  </si>
  <si>
    <t>周炜耀</t>
    <phoneticPr fontId="5" type="noConversion"/>
  </si>
  <si>
    <t>02023220</t>
    <phoneticPr fontId="5" type="noConversion"/>
  </si>
  <si>
    <t>29/145</t>
    <phoneticPr fontId="5" type="noConversion"/>
  </si>
  <si>
    <t>02023208</t>
    <phoneticPr fontId="5" type="noConversion"/>
  </si>
  <si>
    <t>优</t>
    <phoneticPr fontId="5" type="noConversion"/>
  </si>
  <si>
    <t>C档</t>
    <phoneticPr fontId="5" type="noConversion"/>
  </si>
  <si>
    <t>A档</t>
    <phoneticPr fontId="5" type="noConversion"/>
  </si>
  <si>
    <t>胡清允</t>
    <phoneticPr fontId="5" type="noConversion"/>
  </si>
  <si>
    <t>02023505</t>
    <phoneticPr fontId="5" type="noConversion"/>
  </si>
  <si>
    <t>B档</t>
    <phoneticPr fontId="5" type="noConversion"/>
  </si>
  <si>
    <t>文呈语</t>
    <phoneticPr fontId="5" type="noConversion"/>
  </si>
  <si>
    <t>02023204</t>
    <phoneticPr fontId="5" type="noConversion"/>
  </si>
  <si>
    <t>3/145</t>
    <phoneticPr fontId="5" type="noConversion"/>
  </si>
  <si>
    <t>社会工作</t>
    <phoneticPr fontId="5" type="noConversion"/>
  </si>
  <si>
    <t>骆婧逸</t>
    <phoneticPr fontId="5" type="noConversion"/>
  </si>
  <si>
    <t>02023223</t>
    <phoneticPr fontId="5" type="noConversion"/>
  </si>
  <si>
    <t>7/145</t>
    <phoneticPr fontId="5" type="noConversion"/>
  </si>
  <si>
    <t>劳动实践</t>
    <phoneticPr fontId="5" type="noConversion"/>
  </si>
  <si>
    <t>刘志骄</t>
    <phoneticPr fontId="5" type="noConversion"/>
  </si>
  <si>
    <t>02023205</t>
    <phoneticPr fontId="5" type="noConversion"/>
  </si>
  <si>
    <t>13/145</t>
    <phoneticPr fontId="5" type="noConversion"/>
  </si>
  <si>
    <t>冯祎卓</t>
    <phoneticPr fontId="5" type="noConversion"/>
  </si>
  <si>
    <t>02023206</t>
    <phoneticPr fontId="5" type="noConversion"/>
  </si>
  <si>
    <t>24/145</t>
    <phoneticPr fontId="5" type="noConversion"/>
  </si>
  <si>
    <t>创新创业</t>
    <phoneticPr fontId="5" type="noConversion"/>
  </si>
  <si>
    <t>刘瀚文</t>
    <phoneticPr fontId="5" type="noConversion"/>
  </si>
  <si>
    <t>02023203</t>
    <phoneticPr fontId="5" type="noConversion"/>
  </si>
  <si>
    <t>25/145</t>
    <phoneticPr fontId="5" type="noConversion"/>
  </si>
  <si>
    <t>刘昂</t>
    <phoneticPr fontId="5" type="noConversion"/>
  </si>
  <si>
    <t>5/145</t>
    <phoneticPr fontId="5" type="noConversion"/>
  </si>
  <si>
    <t>周洁</t>
    <phoneticPr fontId="5" type="noConversion"/>
  </si>
  <si>
    <t>02023207</t>
    <phoneticPr fontId="5" type="noConversion"/>
  </si>
  <si>
    <t>4/145</t>
    <phoneticPr fontId="5" type="noConversion"/>
  </si>
  <si>
    <t>李易泽</t>
    <phoneticPr fontId="5" type="noConversion"/>
  </si>
  <si>
    <t>02023322</t>
    <phoneticPr fontId="5" type="noConversion"/>
  </si>
  <si>
    <t>70/145</t>
    <phoneticPr fontId="5" type="noConversion"/>
  </si>
  <si>
    <t>良</t>
    <phoneticPr fontId="5" type="noConversion"/>
  </si>
  <si>
    <t>宋崇铭</t>
    <phoneticPr fontId="5" type="noConversion"/>
  </si>
  <si>
    <t>02023313</t>
    <phoneticPr fontId="5" type="noConversion"/>
  </si>
  <si>
    <t>68/145</t>
    <phoneticPr fontId="5" type="noConversion"/>
  </si>
  <si>
    <t>陈明渝</t>
    <phoneticPr fontId="5" type="noConversion"/>
  </si>
  <si>
    <t>02023317</t>
    <phoneticPr fontId="5" type="noConversion"/>
  </si>
  <si>
    <t>32/145</t>
    <phoneticPr fontId="5" type="noConversion"/>
  </si>
  <si>
    <t>邵竞技</t>
    <phoneticPr fontId="5" type="noConversion"/>
  </si>
  <si>
    <t>02023316</t>
    <phoneticPr fontId="5" type="noConversion"/>
  </si>
  <si>
    <t>67/145</t>
    <phoneticPr fontId="5" type="noConversion"/>
  </si>
  <si>
    <t>朱岩</t>
    <phoneticPr fontId="5" type="noConversion"/>
  </si>
  <si>
    <t>02023112</t>
    <phoneticPr fontId="5" type="noConversion"/>
  </si>
  <si>
    <t>22/145</t>
    <phoneticPr fontId="5" type="noConversion"/>
  </si>
  <si>
    <t>何承啸</t>
    <phoneticPr fontId="5" type="noConversion"/>
  </si>
  <si>
    <t>02023108</t>
    <phoneticPr fontId="5" type="noConversion"/>
  </si>
  <si>
    <t>2/145</t>
    <phoneticPr fontId="5" type="noConversion"/>
  </si>
  <si>
    <t>龙宇旭</t>
    <phoneticPr fontId="5" type="noConversion"/>
  </si>
  <si>
    <t>02023114</t>
    <phoneticPr fontId="5" type="noConversion"/>
  </si>
  <si>
    <t>63/145</t>
    <phoneticPr fontId="5" type="noConversion"/>
  </si>
  <si>
    <t>文体艺术</t>
    <phoneticPr fontId="5" type="noConversion"/>
  </si>
  <si>
    <t>李子涵</t>
    <phoneticPr fontId="5" type="noConversion"/>
  </si>
  <si>
    <t>02023107</t>
    <phoneticPr fontId="5" type="noConversion"/>
  </si>
  <si>
    <t>6/145</t>
    <phoneticPr fontId="5" type="noConversion"/>
  </si>
  <si>
    <t>朱宸媱</t>
    <phoneticPr fontId="5" type="noConversion"/>
  </si>
  <si>
    <t>02023109</t>
    <phoneticPr fontId="5" type="noConversion"/>
  </si>
  <si>
    <t>23/145</t>
    <phoneticPr fontId="5" type="noConversion"/>
  </si>
  <si>
    <t>侯金哲</t>
    <phoneticPr fontId="5" type="noConversion"/>
  </si>
  <si>
    <t>15/145</t>
    <phoneticPr fontId="5" type="noConversion"/>
  </si>
  <si>
    <t>何金鹏</t>
    <phoneticPr fontId="5" type="noConversion"/>
  </si>
  <si>
    <t>10/145</t>
    <phoneticPr fontId="5" type="noConversion"/>
  </si>
  <si>
    <t>王清宇</t>
    <phoneticPr fontId="5" type="noConversion"/>
  </si>
  <si>
    <t>50/145</t>
    <phoneticPr fontId="5" type="noConversion"/>
  </si>
  <si>
    <t>梁鸿斌</t>
    <phoneticPr fontId="5" type="noConversion"/>
  </si>
  <si>
    <t>21/145</t>
    <phoneticPr fontId="5" type="noConversion"/>
  </si>
  <si>
    <t>贾志豪</t>
    <phoneticPr fontId="5" type="noConversion"/>
  </si>
  <si>
    <t>34/145</t>
    <phoneticPr fontId="5" type="noConversion"/>
  </si>
  <si>
    <t>梁潞洋</t>
    <phoneticPr fontId="5" type="noConversion"/>
  </si>
  <si>
    <t>49/145</t>
    <phoneticPr fontId="5" type="noConversion"/>
  </si>
  <si>
    <t>02023605</t>
    <phoneticPr fontId="5" type="noConversion"/>
  </si>
  <si>
    <t>02023623</t>
    <phoneticPr fontId="5" type="noConversion"/>
  </si>
  <si>
    <t>02023620</t>
    <phoneticPr fontId="5" type="noConversion"/>
  </si>
  <si>
    <t>02023607</t>
    <phoneticPr fontId="5" type="noConversion"/>
  </si>
  <si>
    <t>02023618</t>
    <phoneticPr fontId="5" type="noConversion"/>
  </si>
  <si>
    <t>02023625</t>
    <phoneticPr fontId="5" type="noConversion"/>
  </si>
  <si>
    <t>推荐得分</t>
    <phoneticPr fontId="5" type="noConversion"/>
  </si>
  <si>
    <t>综合得分</t>
    <phoneticPr fontId="5" type="noConversion"/>
  </si>
  <si>
    <t>推荐意见</t>
    <phoneticPr fontId="5" type="noConversion"/>
  </si>
  <si>
    <t>陶蹊</t>
    <phoneticPr fontId="5" type="noConversion"/>
  </si>
  <si>
    <t>17/145</t>
    <phoneticPr fontId="5" type="noConversion"/>
  </si>
  <si>
    <t>李舒睿</t>
    <phoneticPr fontId="5" type="noConversion"/>
  </si>
  <si>
    <t>47/145</t>
    <phoneticPr fontId="5" type="noConversion"/>
  </si>
  <si>
    <t>孙岳佳</t>
    <phoneticPr fontId="5" type="noConversion"/>
  </si>
  <si>
    <t>48/145</t>
    <phoneticPr fontId="5" type="noConversion"/>
  </si>
  <si>
    <t>崔天野</t>
    <phoneticPr fontId="5" type="noConversion"/>
  </si>
  <si>
    <t>66/145</t>
    <phoneticPr fontId="5" type="noConversion"/>
  </si>
  <si>
    <t>张允怀</t>
    <phoneticPr fontId="5" type="noConversion"/>
  </si>
  <si>
    <t>31/145</t>
    <phoneticPr fontId="5" type="noConversion"/>
  </si>
  <si>
    <t>58/145</t>
    <phoneticPr fontId="5" type="noConversion"/>
  </si>
  <si>
    <t>02023411</t>
    <phoneticPr fontId="5" type="noConversion"/>
  </si>
  <si>
    <t>02023414</t>
    <phoneticPr fontId="5" type="noConversion"/>
  </si>
  <si>
    <t>02023413</t>
    <phoneticPr fontId="5" type="noConversion"/>
  </si>
  <si>
    <t>02023415</t>
    <phoneticPr fontId="5" type="noConversion"/>
  </si>
  <si>
    <t>02023422</t>
    <phoneticPr fontId="5" type="noConversion"/>
  </si>
  <si>
    <t>02023423</t>
    <phoneticPr fontId="5" type="noConversion"/>
  </si>
  <si>
    <t>李沛然</t>
    <phoneticPr fontId="5" type="noConversion"/>
  </si>
  <si>
    <t>02123122</t>
    <phoneticPr fontId="5" type="noConversion"/>
  </si>
  <si>
    <t>智能车辆工程</t>
    <phoneticPr fontId="5" type="noConversion"/>
  </si>
  <si>
    <t>10/23</t>
    <phoneticPr fontId="5" type="noConversion"/>
  </si>
  <si>
    <t xml:space="preserve"> 张畅宇</t>
    <phoneticPr fontId="5" type="noConversion"/>
  </si>
  <si>
    <t>02123114</t>
    <phoneticPr fontId="5" type="noConversion"/>
  </si>
  <si>
    <t>6/23</t>
    <phoneticPr fontId="5" type="noConversion"/>
  </si>
  <si>
    <t>苗子浩</t>
    <phoneticPr fontId="5" type="noConversion"/>
  </si>
  <si>
    <t>02123112</t>
    <phoneticPr fontId="5" type="noConversion"/>
  </si>
  <si>
    <t>7/23</t>
    <phoneticPr fontId="5" type="noConversion"/>
  </si>
  <si>
    <t>苏泽全</t>
    <phoneticPr fontId="5" type="noConversion"/>
  </si>
  <si>
    <t>02123111</t>
    <phoneticPr fontId="5" type="noConversion"/>
  </si>
  <si>
    <t>1/23</t>
    <phoneticPr fontId="5" type="noConversion"/>
  </si>
  <si>
    <t>李思昀</t>
    <phoneticPr fontId="5" type="noConversion"/>
  </si>
  <si>
    <t>02123113</t>
    <phoneticPr fontId="5" type="noConversion"/>
  </si>
  <si>
    <t>2/23</t>
    <phoneticPr fontId="5" type="noConversion"/>
  </si>
  <si>
    <t>刘腾霄</t>
    <phoneticPr fontId="5" type="noConversion"/>
  </si>
  <si>
    <t>02123118</t>
    <phoneticPr fontId="5" type="noConversion"/>
  </si>
  <si>
    <t>8/23</t>
    <phoneticPr fontId="5" type="noConversion"/>
  </si>
  <si>
    <t>拟推荐</t>
    <phoneticPr fontId="5" type="noConversion"/>
  </si>
  <si>
    <t>年级</t>
    <phoneticPr fontId="5" type="noConversion"/>
  </si>
  <si>
    <r>
      <t>2</t>
    </r>
    <r>
      <rPr>
        <b/>
        <sz val="12"/>
        <color theme="1"/>
        <rFont val="宋体"/>
        <family val="3"/>
        <charset val="134"/>
      </rPr>
      <t>023级</t>
    </r>
    <phoneticPr fontId="5" type="noConversion"/>
  </si>
  <si>
    <r>
      <t>2</t>
    </r>
    <r>
      <rPr>
        <b/>
        <sz val="11"/>
        <color theme="1"/>
        <rFont val="宋体"/>
        <family val="3"/>
        <charset val="134"/>
      </rPr>
      <t>024</t>
    </r>
    <r>
      <rPr>
        <b/>
        <sz val="11"/>
        <color theme="1"/>
        <rFont val="宋体"/>
        <family val="3"/>
        <charset val="134"/>
      </rPr>
      <t>年</t>
    </r>
    <phoneticPr fontId="5" type="noConversion"/>
  </si>
  <si>
    <r>
      <t>1</t>
    </r>
    <r>
      <rPr>
        <b/>
        <sz val="11"/>
        <color theme="1"/>
        <rFont val="宋体"/>
        <family val="3"/>
        <charset val="134"/>
      </rPr>
      <t>1</t>
    </r>
    <r>
      <rPr>
        <b/>
        <sz val="11"/>
        <color theme="1"/>
        <rFont val="宋体"/>
        <family val="3"/>
        <charset val="134"/>
      </rPr>
      <t>月</t>
    </r>
    <phoneticPr fontId="5" type="noConversion"/>
  </si>
  <si>
    <r>
      <t>1</t>
    </r>
    <r>
      <rPr>
        <b/>
        <sz val="11"/>
        <color theme="1"/>
        <rFont val="宋体"/>
        <family val="3"/>
        <charset val="134"/>
      </rPr>
      <t>8</t>
    </r>
    <r>
      <rPr>
        <b/>
        <sz val="11"/>
        <color theme="1"/>
        <rFont val="宋体"/>
        <family val="3"/>
        <charset val="134"/>
      </rPr>
      <t>日</t>
    </r>
    <phoneticPr fontId="5" type="noConversion"/>
  </si>
  <si>
    <t>90.1363</t>
  </si>
  <si>
    <t>90.0324</t>
  </si>
  <si>
    <t>86.0779</t>
  </si>
  <si>
    <t>85.1038</t>
  </si>
  <si>
    <t>84.3896</t>
  </si>
  <si>
    <t>85.1233</t>
  </si>
  <si>
    <t>84.4285</t>
  </si>
  <si>
    <t>84.1883</t>
  </si>
  <si>
    <t>83.948</t>
  </si>
  <si>
    <t>83.3831</t>
  </si>
  <si>
    <t>83.5129</t>
  </si>
  <si>
    <t>82.5584</t>
  </si>
  <si>
    <t>83.4415</t>
  </si>
  <si>
    <t>82.8441</t>
  </si>
  <si>
    <t>82.3636</t>
  </si>
  <si>
    <t>82.1493</t>
  </si>
  <si>
    <t>82.2337</t>
  </si>
  <si>
    <t>81.7987</t>
  </si>
  <si>
    <t>81.8961</t>
  </si>
  <si>
    <t>80.7337</t>
  </si>
  <si>
    <t>80.8766</t>
  </si>
  <si>
    <t>80.474</t>
  </si>
  <si>
    <t>79.3961</t>
  </si>
  <si>
    <t>79.3441</t>
  </si>
  <si>
    <t>79.4935</t>
  </si>
  <si>
    <t>78.8376</t>
  </si>
  <si>
    <t>78.3311</t>
  </si>
  <si>
    <t>77.5974</t>
  </si>
  <si>
    <t>77.6753</t>
  </si>
  <si>
    <t>77.2922</t>
  </si>
  <si>
    <t>77.2207</t>
  </si>
  <si>
    <t>77.1233</t>
  </si>
  <si>
    <t>89.0129</t>
  </si>
  <si>
    <t>84.7987</t>
  </si>
  <si>
    <t>83.4285</t>
  </si>
  <si>
    <t>82.4675</t>
  </si>
  <si>
    <t>80.3831</t>
  </si>
  <si>
    <t>廖峻承</t>
    <phoneticPr fontId="5" type="noConversion"/>
  </si>
  <si>
    <t>83.0519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</si>
</sst>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6"/>
  <sheetViews>
    <sheetView tabSelected="1" topLeftCell="A4" zoomScale="85" zoomScaleNormal="85" workbookViewId="0">
      <selection activeCell="T18" sqref="T18"/>
    </sheetView>
  </sheetViews>
  <sheetFormatPr defaultColWidth="9" defaultRowHeight="14.25" x14ac:dyDescent="0.2"/>
  <cols>
    <col min="2" max="2" width="4.25" style="1" customWidth="1"/>
    <col min="3" max="4" width="9" style="1"/>
    <col min="5" max="5" width="14.125" style="1" customWidth="1"/>
    <col min="6" max="6" width="8.625" style="1" customWidth="1"/>
    <col min="7" max="7" width="14.125" style="1" customWidth="1"/>
    <col min="8" max="8" width="12.125" style="1" customWidth="1"/>
    <col min="9" max="9" width="11.25" style="1" customWidth="1"/>
    <col min="10" max="10" width="16" style="1" customWidth="1"/>
    <col min="11" max="11" width="16.25" customWidth="1"/>
    <col min="12" max="12" width="12.125" customWidth="1"/>
    <col min="13" max="13" width="14.875" customWidth="1"/>
    <col min="15" max="15" width="21.5" customWidth="1"/>
    <col min="16" max="16" width="12.125" customWidth="1"/>
  </cols>
  <sheetData>
    <row r="2" spans="2:20" ht="20.25" x14ac:dyDescent="0.2">
      <c r="B2" s="19" t="s">
        <v>34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2:20" ht="20.25" x14ac:dyDescent="0.2">
      <c r="B3" s="2"/>
      <c r="C3" s="2"/>
      <c r="D3" s="2"/>
      <c r="E3" s="2"/>
      <c r="F3" s="2"/>
      <c r="G3" s="2"/>
      <c r="H3" s="2"/>
      <c r="I3" s="2"/>
      <c r="J3" s="2"/>
    </row>
    <row r="4" spans="2:20" x14ac:dyDescent="0.2">
      <c r="B4" s="13" t="s">
        <v>168</v>
      </c>
      <c r="C4" s="14"/>
      <c r="D4" s="15" t="s">
        <v>169</v>
      </c>
      <c r="E4" s="16"/>
      <c r="F4" s="17"/>
      <c r="G4" s="4"/>
      <c r="H4" s="3" t="s">
        <v>0</v>
      </c>
      <c r="I4" s="12" t="s">
        <v>170</v>
      </c>
      <c r="J4" s="12" t="s">
        <v>171</v>
      </c>
      <c r="K4" s="12" t="s">
        <v>172</v>
      </c>
      <c r="L4" s="7"/>
      <c r="M4" s="7"/>
      <c r="N4" s="7"/>
      <c r="O4" s="7"/>
      <c r="P4" s="7"/>
    </row>
    <row r="5" spans="2:20" ht="15.95" customHeight="1" x14ac:dyDescent="0.2"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128</v>
      </c>
      <c r="O5" s="8" t="s">
        <v>129</v>
      </c>
      <c r="P5" s="8" t="s">
        <v>130</v>
      </c>
    </row>
    <row r="6" spans="2:20" ht="15.95" customHeight="1" x14ac:dyDescent="0.2">
      <c r="B6" s="5">
        <v>1</v>
      </c>
      <c r="C6" s="5" t="s">
        <v>58</v>
      </c>
      <c r="D6" s="5" t="s">
        <v>59</v>
      </c>
      <c r="E6" s="5" t="s">
        <v>37</v>
      </c>
      <c r="F6" s="5">
        <v>3.9668000000000001</v>
      </c>
      <c r="G6" s="5" t="s">
        <v>60</v>
      </c>
      <c r="H6" s="5" t="s">
        <v>52</v>
      </c>
      <c r="I6" s="5" t="s">
        <v>39</v>
      </c>
      <c r="J6" s="5" t="s">
        <v>61</v>
      </c>
      <c r="K6" s="5" t="s">
        <v>174</v>
      </c>
      <c r="L6" s="5">
        <v>1</v>
      </c>
      <c r="M6" s="5" t="s">
        <v>54</v>
      </c>
      <c r="N6" s="5">
        <f>VLOOKUP(M6,$S$6:$T$8,2,FALSE)</f>
        <v>95</v>
      </c>
      <c r="O6" s="10">
        <f>K6*0.85+N6*0.15</f>
        <v>90.777539999999988</v>
      </c>
      <c r="P6" s="11" t="s">
        <v>167</v>
      </c>
      <c r="S6" s="5" t="s">
        <v>54</v>
      </c>
      <c r="T6" s="5">
        <v>95</v>
      </c>
    </row>
    <row r="7" spans="2:20" ht="15.95" customHeight="1" x14ac:dyDescent="0.2">
      <c r="B7" s="5">
        <v>2</v>
      </c>
      <c r="C7" s="5" t="s">
        <v>97</v>
      </c>
      <c r="D7" s="5" t="s">
        <v>98</v>
      </c>
      <c r="E7" s="5" t="s">
        <v>37</v>
      </c>
      <c r="F7" s="5">
        <v>4.0317999999999996</v>
      </c>
      <c r="G7" s="5" t="s">
        <v>99</v>
      </c>
      <c r="H7" s="5" t="s">
        <v>52</v>
      </c>
      <c r="I7" s="5" t="s">
        <v>39</v>
      </c>
      <c r="J7" s="5" t="s">
        <v>45</v>
      </c>
      <c r="K7" s="5" t="s">
        <v>173</v>
      </c>
      <c r="L7" s="5">
        <v>2</v>
      </c>
      <c r="M7" s="5" t="s">
        <v>57</v>
      </c>
      <c r="N7" s="5">
        <f>VLOOKUP(M7,$S$6:$T$8,2,FALSE)</f>
        <v>85</v>
      </c>
      <c r="O7" s="10">
        <f>K7*0.85+N7*0.15</f>
        <v>89.365854999999996</v>
      </c>
      <c r="P7" s="11" t="s">
        <v>167</v>
      </c>
      <c r="S7" s="8" t="s">
        <v>47</v>
      </c>
      <c r="T7" s="5">
        <v>85</v>
      </c>
    </row>
    <row r="8" spans="2:20" ht="15.95" customHeight="1" x14ac:dyDescent="0.2">
      <c r="B8" s="5">
        <v>3</v>
      </c>
      <c r="C8" s="5" t="s">
        <v>158</v>
      </c>
      <c r="D8" s="5" t="s">
        <v>159</v>
      </c>
      <c r="E8" s="5" t="s">
        <v>150</v>
      </c>
      <c r="F8" s="5">
        <v>3.8824000000000001</v>
      </c>
      <c r="G8" s="5" t="s">
        <v>160</v>
      </c>
      <c r="H8" s="5" t="s">
        <v>52</v>
      </c>
      <c r="I8" s="5" t="s">
        <v>39</v>
      </c>
      <c r="J8" s="5" t="s">
        <v>45</v>
      </c>
      <c r="K8" s="5" t="s">
        <v>205</v>
      </c>
      <c r="L8" s="5">
        <v>2</v>
      </c>
      <c r="M8" s="5" t="s">
        <v>57</v>
      </c>
      <c r="N8" s="5">
        <f>VLOOKUP(M8,$S$6:$T$8,2,FALSE)</f>
        <v>85</v>
      </c>
      <c r="O8" s="10">
        <f>K8*0.85+N8*0.15</f>
        <v>88.410965000000004</v>
      </c>
      <c r="P8" s="11" t="s">
        <v>167</v>
      </c>
      <c r="S8" s="5" t="s">
        <v>41</v>
      </c>
      <c r="T8" s="5">
        <v>75</v>
      </c>
    </row>
    <row r="9" spans="2:20" ht="15.95" customHeight="1" x14ac:dyDescent="0.2">
      <c r="B9" s="5">
        <v>4</v>
      </c>
      <c r="C9" s="5" t="s">
        <v>42</v>
      </c>
      <c r="D9" s="5" t="s">
        <v>43</v>
      </c>
      <c r="E9" s="5" t="s">
        <v>37</v>
      </c>
      <c r="F9" s="5">
        <v>3.45</v>
      </c>
      <c r="G9" s="5" t="s">
        <v>44</v>
      </c>
      <c r="H9" s="5" t="s">
        <v>52</v>
      </c>
      <c r="I9" s="5" t="s">
        <v>39</v>
      </c>
      <c r="J9" s="5" t="s">
        <v>45</v>
      </c>
      <c r="K9" s="5" t="s">
        <v>180</v>
      </c>
      <c r="L9" s="5">
        <v>1</v>
      </c>
      <c r="M9" s="5" t="s">
        <v>54</v>
      </c>
      <c r="N9" s="5">
        <f>VLOOKUP(M9,$S$6:$T$8,2,FALSE)</f>
        <v>95</v>
      </c>
      <c r="O9" s="10">
        <f>K9*0.85+N9*0.15</f>
        <v>85.810054999999991</v>
      </c>
      <c r="P9" s="11" t="s">
        <v>167</v>
      </c>
    </row>
    <row r="10" spans="2:20" ht="15.95" customHeight="1" x14ac:dyDescent="0.2">
      <c r="B10" s="5">
        <v>5</v>
      </c>
      <c r="C10" s="5" t="s">
        <v>131</v>
      </c>
      <c r="D10" s="9" t="s">
        <v>142</v>
      </c>
      <c r="E10" s="5" t="s">
        <v>37</v>
      </c>
      <c r="F10" s="5">
        <v>3.3635999999999999</v>
      </c>
      <c r="G10" s="5" t="s">
        <v>132</v>
      </c>
      <c r="H10" s="5" t="s">
        <v>52</v>
      </c>
      <c r="I10" s="5" t="s">
        <v>39</v>
      </c>
      <c r="J10" s="5" t="s">
        <v>103</v>
      </c>
      <c r="K10" s="5" t="s">
        <v>183</v>
      </c>
      <c r="L10" s="5">
        <v>1</v>
      </c>
      <c r="M10" s="5" t="s">
        <v>54</v>
      </c>
      <c r="N10" s="5">
        <f>VLOOKUP(M10,$S$6:$T$8,2,FALSE)</f>
        <v>95</v>
      </c>
      <c r="O10" s="10">
        <f>K10*0.85+N10*0.15</f>
        <v>85.235964999999993</v>
      </c>
      <c r="P10" s="11" t="s">
        <v>167</v>
      </c>
    </row>
    <row r="11" spans="2:20" ht="15.95" customHeight="1" x14ac:dyDescent="0.2">
      <c r="B11" s="5">
        <v>6</v>
      </c>
      <c r="C11" s="5" t="s">
        <v>62</v>
      </c>
      <c r="D11" s="5" t="s">
        <v>63</v>
      </c>
      <c r="E11" s="5" t="s">
        <v>37</v>
      </c>
      <c r="F11" s="5">
        <v>3.5226999999999999</v>
      </c>
      <c r="G11" s="5" t="s">
        <v>64</v>
      </c>
      <c r="H11" s="5" t="s">
        <v>52</v>
      </c>
      <c r="I11" s="5" t="s">
        <v>39</v>
      </c>
      <c r="J11" s="5" t="s">
        <v>45</v>
      </c>
      <c r="K11" s="5" t="s">
        <v>178</v>
      </c>
      <c r="L11" s="5">
        <v>2</v>
      </c>
      <c r="M11" s="5" t="s">
        <v>57</v>
      </c>
      <c r="N11" s="5">
        <f>VLOOKUP(M11,$S$6:$T$8,2,FALSE)</f>
        <v>85</v>
      </c>
      <c r="O11" s="10">
        <f>K11*0.85+N11*0.15</f>
        <v>85.104804999999999</v>
      </c>
      <c r="P11" s="11" t="s">
        <v>167</v>
      </c>
    </row>
    <row r="12" spans="2:20" ht="15.95" customHeight="1" x14ac:dyDescent="0.2">
      <c r="B12" s="5">
        <v>7</v>
      </c>
      <c r="C12" s="5" t="s">
        <v>152</v>
      </c>
      <c r="D12" s="5" t="s">
        <v>153</v>
      </c>
      <c r="E12" s="5" t="s">
        <v>150</v>
      </c>
      <c r="F12" s="5">
        <v>3.3571</v>
      </c>
      <c r="G12" s="5" t="s">
        <v>154</v>
      </c>
      <c r="H12" s="5" t="s">
        <v>52</v>
      </c>
      <c r="I12" s="5" t="s">
        <v>39</v>
      </c>
      <c r="J12" s="5" t="s">
        <v>61</v>
      </c>
      <c r="K12" s="5" t="s">
        <v>211</v>
      </c>
      <c r="L12" s="5">
        <v>1</v>
      </c>
      <c r="M12" s="5" t="s">
        <v>54</v>
      </c>
      <c r="N12" s="5">
        <f>VLOOKUP(M12,$S$6:$T$8,2,FALSE)</f>
        <v>95</v>
      </c>
      <c r="O12" s="10">
        <f>K12*0.85+N12*0.15</f>
        <v>84.844115000000002</v>
      </c>
      <c r="P12" s="11" t="s">
        <v>167</v>
      </c>
    </row>
    <row r="13" spans="2:20" ht="15.95" customHeight="1" x14ac:dyDescent="0.2">
      <c r="B13" s="5">
        <v>10</v>
      </c>
      <c r="C13" s="5" t="s">
        <v>107</v>
      </c>
      <c r="D13" s="5" t="s">
        <v>108</v>
      </c>
      <c r="E13" s="5" t="s">
        <v>37</v>
      </c>
      <c r="F13" s="5">
        <v>3.2791999999999999</v>
      </c>
      <c r="G13" s="5" t="s">
        <v>109</v>
      </c>
      <c r="H13" s="5" t="s">
        <v>52</v>
      </c>
      <c r="I13" s="5" t="s">
        <v>39</v>
      </c>
      <c r="J13" s="5" t="s">
        <v>65</v>
      </c>
      <c r="K13" s="5" t="s">
        <v>186</v>
      </c>
      <c r="L13" s="5">
        <v>1</v>
      </c>
      <c r="M13" s="5" t="s">
        <v>54</v>
      </c>
      <c r="N13" s="5">
        <f>VLOOKUP(M13,$S$6:$T$8,2,FALSE)</f>
        <v>95</v>
      </c>
      <c r="O13" s="10">
        <f>K13*0.85+N13*0.15</f>
        <v>84.667484999999999</v>
      </c>
      <c r="P13" s="11" t="s">
        <v>167</v>
      </c>
    </row>
    <row r="14" spans="2:20" ht="15.95" customHeight="1" x14ac:dyDescent="0.2">
      <c r="B14" s="5">
        <v>8</v>
      </c>
      <c r="C14" s="5" t="s">
        <v>112</v>
      </c>
      <c r="D14" s="5" t="s">
        <v>123</v>
      </c>
      <c r="E14" s="5" t="s">
        <v>37</v>
      </c>
      <c r="F14" s="5">
        <v>3.4980000000000002</v>
      </c>
      <c r="G14" s="5" t="s">
        <v>113</v>
      </c>
      <c r="H14" s="5" t="s">
        <v>52</v>
      </c>
      <c r="I14" s="5" t="s">
        <v>39</v>
      </c>
      <c r="J14" s="5" t="s">
        <v>45</v>
      </c>
      <c r="K14" s="5" t="s">
        <v>179</v>
      </c>
      <c r="L14" s="5">
        <v>3</v>
      </c>
      <c r="M14" s="5" t="s">
        <v>57</v>
      </c>
      <c r="N14" s="5">
        <f>VLOOKUP(M14,$S$6:$T$8,2,FALSE)</f>
        <v>85</v>
      </c>
      <c r="O14" s="10">
        <f>K14*0.85+N14*0.15</f>
        <v>84.514224999999996</v>
      </c>
      <c r="P14" s="11" t="s">
        <v>167</v>
      </c>
    </row>
    <row r="15" spans="2:20" ht="15.95" customHeight="1" x14ac:dyDescent="0.2">
      <c r="B15" s="5">
        <v>9</v>
      </c>
      <c r="C15" s="5" t="s">
        <v>78</v>
      </c>
      <c r="D15" s="5" t="s">
        <v>79</v>
      </c>
      <c r="E15" s="5" t="s">
        <v>37</v>
      </c>
      <c r="F15" s="5">
        <v>3.5655000000000001</v>
      </c>
      <c r="G15" s="5" t="s">
        <v>80</v>
      </c>
      <c r="H15" s="5" t="s">
        <v>52</v>
      </c>
      <c r="I15" s="5" t="s">
        <v>39</v>
      </c>
      <c r="J15" s="5" t="s">
        <v>45</v>
      </c>
      <c r="K15" s="5" t="s">
        <v>175</v>
      </c>
      <c r="L15" s="5">
        <v>8</v>
      </c>
      <c r="M15" s="5" t="s">
        <v>53</v>
      </c>
      <c r="N15" s="5">
        <f>VLOOKUP(M15,$S$6:$T$8,2,FALSE)</f>
        <v>75</v>
      </c>
      <c r="O15" s="10">
        <f>K15*0.85+N15*0.15</f>
        <v>84.416214999999994</v>
      </c>
      <c r="P15" s="11" t="s">
        <v>167</v>
      </c>
    </row>
    <row r="16" spans="2:20" ht="15.95" customHeight="1" x14ac:dyDescent="0.2">
      <c r="B16" s="5">
        <v>11</v>
      </c>
      <c r="C16" s="5" t="s">
        <v>155</v>
      </c>
      <c r="D16" s="5" t="s">
        <v>156</v>
      </c>
      <c r="E16" s="5" t="s">
        <v>150</v>
      </c>
      <c r="F16" s="5">
        <v>3.2915000000000001</v>
      </c>
      <c r="G16" s="5" t="s">
        <v>157</v>
      </c>
      <c r="H16" s="5" t="s">
        <v>52</v>
      </c>
      <c r="I16" s="5" t="s">
        <v>39</v>
      </c>
      <c r="J16" s="5" t="s">
        <v>45</v>
      </c>
      <c r="K16" s="5" t="s">
        <v>207</v>
      </c>
      <c r="L16" s="5">
        <v>2</v>
      </c>
      <c r="M16" s="5" t="s">
        <v>57</v>
      </c>
      <c r="N16" s="5">
        <f>VLOOKUP(M16,$S$6:$T$8,2,FALSE)</f>
        <v>85</v>
      </c>
      <c r="O16" s="10">
        <f>K16*0.85+N16*0.15</f>
        <v>83.664225000000002</v>
      </c>
      <c r="P16" s="11" t="s">
        <v>167</v>
      </c>
    </row>
    <row r="17" spans="2:16" ht="15.95" customHeight="1" x14ac:dyDescent="0.2">
      <c r="B17" s="5">
        <v>12</v>
      </c>
      <c r="C17" s="5" t="s">
        <v>110</v>
      </c>
      <c r="D17" s="5" t="s">
        <v>122</v>
      </c>
      <c r="E17" s="5" t="s">
        <v>37</v>
      </c>
      <c r="F17" s="5">
        <v>3.3974000000000002</v>
      </c>
      <c r="G17" s="5" t="s">
        <v>111</v>
      </c>
      <c r="H17" s="5" t="s">
        <v>52</v>
      </c>
      <c r="I17" s="5" t="s">
        <v>39</v>
      </c>
      <c r="J17" s="5" t="s">
        <v>45</v>
      </c>
      <c r="K17" s="5" t="s">
        <v>182</v>
      </c>
      <c r="L17" s="5">
        <v>2</v>
      </c>
      <c r="M17" s="5" t="s">
        <v>57</v>
      </c>
      <c r="N17" s="5">
        <f>VLOOKUP(M17,$S$6:$T$8,2,FALSE)</f>
        <v>85</v>
      </c>
      <c r="O17" s="10">
        <f>K17*0.85+N17*0.15</f>
        <v>83.625635000000003</v>
      </c>
      <c r="P17" s="11" t="s">
        <v>167</v>
      </c>
    </row>
    <row r="18" spans="2:16" ht="15.95" customHeight="1" x14ac:dyDescent="0.2">
      <c r="B18" s="5">
        <v>13</v>
      </c>
      <c r="C18" s="5" t="s">
        <v>76</v>
      </c>
      <c r="D18" s="5" t="s">
        <v>51</v>
      </c>
      <c r="E18" s="5" t="s">
        <v>37</v>
      </c>
      <c r="F18" s="5">
        <v>3.55</v>
      </c>
      <c r="G18" s="5" t="s">
        <v>77</v>
      </c>
      <c r="H18" s="5" t="s">
        <v>52</v>
      </c>
      <c r="I18" s="5" t="s">
        <v>39</v>
      </c>
      <c r="J18" s="5" t="s">
        <v>65</v>
      </c>
      <c r="K18" s="5" t="s">
        <v>176</v>
      </c>
      <c r="L18" s="5">
        <v>6</v>
      </c>
      <c r="M18" s="5" t="s">
        <v>53</v>
      </c>
      <c r="N18" s="5">
        <f>VLOOKUP(M18,$S$6:$T$8,2,FALSE)</f>
        <v>75</v>
      </c>
      <c r="O18" s="10">
        <f>K18*0.85+N18*0.15</f>
        <v>83.58823000000001</v>
      </c>
      <c r="P18" s="11" t="s">
        <v>167</v>
      </c>
    </row>
    <row r="19" spans="2:16" ht="15.95" customHeight="1" x14ac:dyDescent="0.2">
      <c r="B19" s="5">
        <v>14</v>
      </c>
      <c r="C19" s="5" t="s">
        <v>161</v>
      </c>
      <c r="D19" s="5" t="s">
        <v>162</v>
      </c>
      <c r="E19" s="5" t="s">
        <v>150</v>
      </c>
      <c r="F19" s="5">
        <v>3.53</v>
      </c>
      <c r="G19" s="5" t="s">
        <v>163</v>
      </c>
      <c r="H19" s="5" t="s">
        <v>52</v>
      </c>
      <c r="I19" s="5" t="s">
        <v>39</v>
      </c>
      <c r="J19" s="5" t="s">
        <v>45</v>
      </c>
      <c r="K19" s="5" t="s">
        <v>206</v>
      </c>
      <c r="L19" s="5">
        <v>5</v>
      </c>
      <c r="M19" s="5" t="s">
        <v>53</v>
      </c>
      <c r="N19" s="5">
        <f>VLOOKUP(M19,$S$6:$T$8,2,FALSE)</f>
        <v>75</v>
      </c>
      <c r="O19" s="10">
        <f>K19*0.85+N19*0.15</f>
        <v>83.328894999999989</v>
      </c>
      <c r="P19" s="11" t="s">
        <v>167</v>
      </c>
    </row>
    <row r="20" spans="2:16" ht="15.95" customHeight="1" x14ac:dyDescent="0.2">
      <c r="B20" s="5">
        <v>15</v>
      </c>
      <c r="C20" s="5" t="s">
        <v>104</v>
      </c>
      <c r="D20" s="5" t="s">
        <v>105</v>
      </c>
      <c r="E20" s="5" t="s">
        <v>37</v>
      </c>
      <c r="F20" s="5">
        <v>3.5421999999999998</v>
      </c>
      <c r="G20" s="5" t="s">
        <v>106</v>
      </c>
      <c r="H20" s="5" t="s">
        <v>52</v>
      </c>
      <c r="I20" s="5" t="s">
        <v>39</v>
      </c>
      <c r="J20" s="5" t="s">
        <v>45</v>
      </c>
      <c r="K20" s="5" t="s">
        <v>177</v>
      </c>
      <c r="L20" s="5">
        <v>3</v>
      </c>
      <c r="M20" s="5" t="s">
        <v>53</v>
      </c>
      <c r="N20" s="5">
        <f>VLOOKUP(M20,$S$6:$T$8,2,FALSE)</f>
        <v>75</v>
      </c>
      <c r="O20" s="10">
        <f>K20*0.85+N20*0.15</f>
        <v>82.981160000000003</v>
      </c>
      <c r="P20" s="11" t="s">
        <v>167</v>
      </c>
    </row>
    <row r="21" spans="2:16" ht="15.95" customHeight="1" x14ac:dyDescent="0.2">
      <c r="B21" s="5">
        <v>16</v>
      </c>
      <c r="C21" s="5" t="s">
        <v>55</v>
      </c>
      <c r="D21" s="5" t="s">
        <v>56</v>
      </c>
      <c r="E21" s="5" t="s">
        <v>37</v>
      </c>
      <c r="F21" s="5">
        <v>3.2317999999999998</v>
      </c>
      <c r="G21" s="5" t="s">
        <v>46</v>
      </c>
      <c r="H21" s="5" t="s">
        <v>52</v>
      </c>
      <c r="I21" s="5" t="s">
        <v>39</v>
      </c>
      <c r="J21" s="5" t="s">
        <v>45</v>
      </c>
      <c r="K21" s="5" t="s">
        <v>189</v>
      </c>
      <c r="L21" s="5">
        <v>2</v>
      </c>
      <c r="M21" s="5" t="s">
        <v>57</v>
      </c>
      <c r="N21" s="5">
        <f>VLOOKUP(M21,$S$6:$T$8,2,FALSE)</f>
        <v>85</v>
      </c>
      <c r="O21" s="10">
        <f>K21*0.85+N21*0.15</f>
        <v>82.648645000000002</v>
      </c>
      <c r="P21" s="11" t="s">
        <v>167</v>
      </c>
    </row>
    <row r="22" spans="2:16" ht="15.95" customHeight="1" x14ac:dyDescent="0.2">
      <c r="B22" s="5">
        <v>17</v>
      </c>
      <c r="C22" s="5" t="s">
        <v>66</v>
      </c>
      <c r="D22" s="5" t="s">
        <v>67</v>
      </c>
      <c r="E22" s="5" t="s">
        <v>37</v>
      </c>
      <c r="F22" s="5">
        <v>3.4058000000000002</v>
      </c>
      <c r="G22" s="5" t="s">
        <v>68</v>
      </c>
      <c r="H22" s="5" t="s">
        <v>52</v>
      </c>
      <c r="I22" s="5" t="s">
        <v>39</v>
      </c>
      <c r="J22" s="5" t="s">
        <v>45</v>
      </c>
      <c r="K22" s="5" t="s">
        <v>181</v>
      </c>
      <c r="L22" s="5">
        <v>4</v>
      </c>
      <c r="M22" s="5" t="s">
        <v>53</v>
      </c>
      <c r="N22" s="5">
        <f>VLOOKUP(M22,$S$6:$T$8,2,FALSE)</f>
        <v>75</v>
      </c>
      <c r="O22" s="10">
        <f>K22*0.85+N22*0.15</f>
        <v>82.605799999999988</v>
      </c>
      <c r="P22" s="11" t="s">
        <v>167</v>
      </c>
    </row>
    <row r="23" spans="2:16" ht="15.95" customHeight="1" x14ac:dyDescent="0.2">
      <c r="B23" s="5">
        <v>18</v>
      </c>
      <c r="C23" s="5" t="s">
        <v>48</v>
      </c>
      <c r="D23" s="5" t="s">
        <v>49</v>
      </c>
      <c r="E23" s="5" t="s">
        <v>37</v>
      </c>
      <c r="F23" s="5">
        <v>3.2149000000000001</v>
      </c>
      <c r="G23" s="5" t="s">
        <v>50</v>
      </c>
      <c r="H23" s="5" t="s">
        <v>52</v>
      </c>
      <c r="I23" s="5" t="s">
        <v>39</v>
      </c>
      <c r="J23" s="5" t="s">
        <v>65</v>
      </c>
      <c r="K23" s="5" t="s">
        <v>190</v>
      </c>
      <c r="L23" s="5">
        <v>3</v>
      </c>
      <c r="M23" s="5" t="s">
        <v>57</v>
      </c>
      <c r="N23" s="5">
        <f>VLOOKUP(M23,$S$6:$T$8,2,FALSE)</f>
        <v>85</v>
      </c>
      <c r="O23" s="10">
        <f>K23*0.85+N23*0.15</f>
        <v>82.278894999999991</v>
      </c>
      <c r="P23" s="11" t="s">
        <v>167</v>
      </c>
    </row>
    <row r="24" spans="2:16" ht="15.95" customHeight="1" x14ac:dyDescent="0.2">
      <c r="B24" s="5">
        <v>19</v>
      </c>
      <c r="C24" s="5" t="s">
        <v>94</v>
      </c>
      <c r="D24" s="5" t="s">
        <v>95</v>
      </c>
      <c r="E24" s="5" t="s">
        <v>37</v>
      </c>
      <c r="F24" s="5">
        <v>3.2818000000000001</v>
      </c>
      <c r="G24" s="5" t="s">
        <v>96</v>
      </c>
      <c r="H24" s="5" t="s">
        <v>52</v>
      </c>
      <c r="I24" s="5" t="s">
        <v>39</v>
      </c>
      <c r="J24" s="5" t="s">
        <v>45</v>
      </c>
      <c r="K24" s="5" t="s">
        <v>185</v>
      </c>
      <c r="L24" s="5">
        <v>4</v>
      </c>
      <c r="M24" s="5" t="s">
        <v>53</v>
      </c>
      <c r="N24" s="5">
        <f>VLOOKUP(M24,$S$6:$T$8,2,FALSE)</f>
        <v>75</v>
      </c>
      <c r="O24" s="10">
        <f>K24*0.85+N24*0.15</f>
        <v>82.175274999999999</v>
      </c>
      <c r="P24" s="11" t="s">
        <v>167</v>
      </c>
    </row>
    <row r="25" spans="2:16" ht="15.95" customHeight="1" x14ac:dyDescent="0.2">
      <c r="B25" s="5">
        <v>20</v>
      </c>
      <c r="C25" s="5" t="s">
        <v>120</v>
      </c>
      <c r="D25" s="5" t="s">
        <v>127</v>
      </c>
      <c r="E25" s="5" t="s">
        <v>37</v>
      </c>
      <c r="F25" s="5">
        <v>2.9279000000000002</v>
      </c>
      <c r="G25" s="5" t="s">
        <v>121</v>
      </c>
      <c r="H25" s="5" t="s">
        <v>52</v>
      </c>
      <c r="I25" s="5" t="s">
        <v>39</v>
      </c>
      <c r="J25" s="5" t="s">
        <v>65</v>
      </c>
      <c r="K25" s="5" t="s">
        <v>197</v>
      </c>
      <c r="L25" s="5">
        <v>1</v>
      </c>
      <c r="M25" s="5" t="s">
        <v>54</v>
      </c>
      <c r="N25" s="5">
        <f>VLOOKUP(M25,$S$6:$T$8,2,FALSE)</f>
        <v>95</v>
      </c>
      <c r="O25" s="10">
        <f>K25*0.85+N25*0.15</f>
        <v>81.819474999999997</v>
      </c>
      <c r="P25" s="11" t="s">
        <v>167</v>
      </c>
    </row>
    <row r="26" spans="2:16" ht="15.95" customHeight="1" x14ac:dyDescent="0.2">
      <c r="B26" s="5">
        <v>21</v>
      </c>
      <c r="C26" s="5" t="s">
        <v>116</v>
      </c>
      <c r="D26" s="5" t="s">
        <v>125</v>
      </c>
      <c r="E26" s="5" t="s">
        <v>37</v>
      </c>
      <c r="F26" s="5">
        <v>3.2902</v>
      </c>
      <c r="G26" s="5" t="s">
        <v>117</v>
      </c>
      <c r="H26" s="5" t="s">
        <v>52</v>
      </c>
      <c r="I26" s="5" t="s">
        <v>39</v>
      </c>
      <c r="J26" s="5" t="s">
        <v>65</v>
      </c>
      <c r="K26" s="5" t="s">
        <v>184</v>
      </c>
      <c r="L26" s="5">
        <v>4</v>
      </c>
      <c r="M26" s="5" t="s">
        <v>53</v>
      </c>
      <c r="N26" s="5">
        <f>VLOOKUP(M26,$S$6:$T$8,2,FALSE)</f>
        <v>75</v>
      </c>
      <c r="O26" s="10">
        <f>K26*0.85+N26*0.15</f>
        <v>81.424639999999997</v>
      </c>
      <c r="P26" s="11" t="s">
        <v>167</v>
      </c>
    </row>
    <row r="27" spans="2:16" ht="15.95" customHeight="1" x14ac:dyDescent="0.2">
      <c r="B27" s="5">
        <v>22</v>
      </c>
      <c r="C27" s="5" t="s">
        <v>164</v>
      </c>
      <c r="D27" s="5" t="s">
        <v>165</v>
      </c>
      <c r="E27" s="5" t="s">
        <v>150</v>
      </c>
      <c r="F27" s="5">
        <v>3.2791999999999999</v>
      </c>
      <c r="G27" s="5" t="s">
        <v>166</v>
      </c>
      <c r="H27" s="5" t="s">
        <v>52</v>
      </c>
      <c r="I27" s="5" t="s">
        <v>39</v>
      </c>
      <c r="J27" s="5" t="s">
        <v>45</v>
      </c>
      <c r="K27" s="5" t="s">
        <v>208</v>
      </c>
      <c r="L27" s="5">
        <v>6</v>
      </c>
      <c r="M27" s="5" t="s">
        <v>53</v>
      </c>
      <c r="N27" s="5">
        <f>VLOOKUP(M27,$S$6:$T$8,2,FALSE)</f>
        <v>75</v>
      </c>
      <c r="O27" s="10">
        <f>K27*0.85+N27*0.15</f>
        <v>81.347375</v>
      </c>
      <c r="P27" s="11" t="s">
        <v>167</v>
      </c>
    </row>
    <row r="28" spans="2:16" ht="15.95" customHeight="1" x14ac:dyDescent="0.2">
      <c r="B28" s="5">
        <v>23</v>
      </c>
      <c r="C28" s="5" t="s">
        <v>69</v>
      </c>
      <c r="D28" s="5" t="s">
        <v>70</v>
      </c>
      <c r="E28" s="5" t="s">
        <v>37</v>
      </c>
      <c r="F28" s="5">
        <v>3.2576999999999998</v>
      </c>
      <c r="G28" s="5" t="s">
        <v>71</v>
      </c>
      <c r="H28" s="5" t="s">
        <v>52</v>
      </c>
      <c r="I28" s="5" t="s">
        <v>39</v>
      </c>
      <c r="J28" s="5" t="s">
        <v>72</v>
      </c>
      <c r="K28" s="5" t="s">
        <v>187</v>
      </c>
      <c r="L28" s="5">
        <v>4</v>
      </c>
      <c r="M28" s="5" t="s">
        <v>53</v>
      </c>
      <c r="N28" s="5">
        <f>VLOOKUP(M28,$S$6:$T$8,2,FALSE)</f>
        <v>75</v>
      </c>
      <c r="O28" s="10">
        <f>K28*0.85+N28*0.15</f>
        <v>81.259060000000005</v>
      </c>
      <c r="P28" s="11" t="s">
        <v>167</v>
      </c>
    </row>
    <row r="29" spans="2:16" ht="15.95" customHeight="1" x14ac:dyDescent="0.2">
      <c r="B29" s="5">
        <v>24</v>
      </c>
      <c r="C29" s="5" t="s">
        <v>73</v>
      </c>
      <c r="D29" s="5" t="s">
        <v>74</v>
      </c>
      <c r="E29" s="5" t="s">
        <v>37</v>
      </c>
      <c r="F29" s="5">
        <v>3.2551000000000001</v>
      </c>
      <c r="G29" s="5" t="s">
        <v>75</v>
      </c>
      <c r="H29" s="5" t="s">
        <v>52</v>
      </c>
      <c r="I29" s="5" t="s">
        <v>39</v>
      </c>
      <c r="J29" s="5" t="s">
        <v>45</v>
      </c>
      <c r="K29" s="5" t="s">
        <v>188</v>
      </c>
      <c r="L29" s="5">
        <v>6</v>
      </c>
      <c r="M29" s="5" t="s">
        <v>53</v>
      </c>
      <c r="N29" s="5">
        <f>VLOOKUP(M29,$S$6:$T$8,2,FALSE)</f>
        <v>75</v>
      </c>
      <c r="O29" s="10">
        <f>K29*0.85+N29*0.15</f>
        <v>81.076904999999996</v>
      </c>
      <c r="P29" s="11" t="s">
        <v>167</v>
      </c>
    </row>
    <row r="30" spans="2:16" ht="15.95" customHeight="1" x14ac:dyDescent="0.2">
      <c r="B30" s="5">
        <v>25</v>
      </c>
      <c r="C30" s="5" t="s">
        <v>139</v>
      </c>
      <c r="D30" s="9" t="s">
        <v>146</v>
      </c>
      <c r="E30" s="5" t="s">
        <v>37</v>
      </c>
      <c r="F30" s="5">
        <v>3.1831</v>
      </c>
      <c r="G30" s="5" t="s">
        <v>140</v>
      </c>
      <c r="H30" s="5" t="s">
        <v>52</v>
      </c>
      <c r="I30" s="5" t="s">
        <v>39</v>
      </c>
      <c r="J30" s="5" t="s">
        <v>45</v>
      </c>
      <c r="K30" s="5" t="s">
        <v>191</v>
      </c>
      <c r="L30" s="5">
        <v>5</v>
      </c>
      <c r="M30" s="5" t="s">
        <v>53</v>
      </c>
      <c r="N30" s="5">
        <f>VLOOKUP(M30,$S$6:$T$8,2,FALSE)</f>
        <v>75</v>
      </c>
      <c r="O30" s="10">
        <f>K30*0.85+N30*0.15</f>
        <v>80.861685000000008</v>
      </c>
      <c r="P30" s="11" t="s">
        <v>167</v>
      </c>
    </row>
    <row r="31" spans="2:16" ht="15.95" customHeight="1" x14ac:dyDescent="0.2">
      <c r="B31" s="5">
        <v>26</v>
      </c>
      <c r="C31" s="5" t="s">
        <v>133</v>
      </c>
      <c r="D31" s="9" t="s">
        <v>143</v>
      </c>
      <c r="E31" s="5" t="s">
        <v>37</v>
      </c>
      <c r="F31" s="5">
        <v>2.9409000000000001</v>
      </c>
      <c r="G31" s="5" t="s">
        <v>134</v>
      </c>
      <c r="H31" s="5" t="s">
        <v>52</v>
      </c>
      <c r="I31" s="5" t="s">
        <v>39</v>
      </c>
      <c r="J31" s="5" t="s">
        <v>61</v>
      </c>
      <c r="K31" s="5" t="s">
        <v>195</v>
      </c>
      <c r="L31" s="5">
        <v>2</v>
      </c>
      <c r="M31" s="5" t="s">
        <v>57</v>
      </c>
      <c r="N31" s="5">
        <f>VLOOKUP(M31,$S$6:$T$8,2,FALSE)</f>
        <v>85</v>
      </c>
      <c r="O31" s="10">
        <f>K31*0.85+N31*0.15</f>
        <v>80.236685000000008</v>
      </c>
      <c r="P31" s="11" t="s">
        <v>167</v>
      </c>
    </row>
    <row r="32" spans="2:16" ht="15.95" customHeight="1" x14ac:dyDescent="0.2">
      <c r="B32" s="5">
        <v>27</v>
      </c>
      <c r="C32" s="5" t="s">
        <v>135</v>
      </c>
      <c r="D32" s="9" t="s">
        <v>144</v>
      </c>
      <c r="E32" s="5" t="s">
        <v>37</v>
      </c>
      <c r="F32" s="5">
        <v>2.9310999999999998</v>
      </c>
      <c r="G32" s="5" t="s">
        <v>136</v>
      </c>
      <c r="H32" s="5" t="s">
        <v>52</v>
      </c>
      <c r="I32" s="5" t="s">
        <v>39</v>
      </c>
      <c r="J32" s="5" t="s">
        <v>61</v>
      </c>
      <c r="K32" s="5" t="s">
        <v>196</v>
      </c>
      <c r="L32" s="5">
        <v>3</v>
      </c>
      <c r="M32" s="5" t="s">
        <v>57</v>
      </c>
      <c r="N32" s="5">
        <f>VLOOKUP(M32,$S$6:$T$8,2,FALSE)</f>
        <v>85</v>
      </c>
      <c r="O32" s="10">
        <f>K32*0.85+N32*0.15</f>
        <v>80.192484999999991</v>
      </c>
      <c r="P32" s="11" t="s">
        <v>167</v>
      </c>
    </row>
    <row r="33" spans="2:16" ht="15.95" customHeight="1" x14ac:dyDescent="0.2">
      <c r="B33" s="5">
        <v>28</v>
      </c>
      <c r="C33" s="5" t="s">
        <v>118</v>
      </c>
      <c r="D33" s="5" t="s">
        <v>126</v>
      </c>
      <c r="E33" s="5" t="s">
        <v>37</v>
      </c>
      <c r="F33" s="5">
        <v>3.1227</v>
      </c>
      <c r="G33" s="5" t="s">
        <v>119</v>
      </c>
      <c r="H33" s="5" t="s">
        <v>52</v>
      </c>
      <c r="I33" s="5" t="s">
        <v>39</v>
      </c>
      <c r="J33" s="5" t="s">
        <v>45</v>
      </c>
      <c r="K33" s="5" t="s">
        <v>193</v>
      </c>
      <c r="L33" s="5">
        <v>5</v>
      </c>
      <c r="M33" s="5" t="s">
        <v>53</v>
      </c>
      <c r="N33" s="5">
        <f>VLOOKUP(M33,$S$6:$T$8,2,FALSE)</f>
        <v>75</v>
      </c>
      <c r="O33" s="10">
        <f>K33*0.85+N33*0.15</f>
        <v>79.995109999999997</v>
      </c>
      <c r="P33" s="11" t="s">
        <v>167</v>
      </c>
    </row>
    <row r="34" spans="2:16" ht="15.95" customHeight="1" x14ac:dyDescent="0.2">
      <c r="B34" s="5">
        <v>29</v>
      </c>
      <c r="C34" s="5" t="s">
        <v>91</v>
      </c>
      <c r="D34" s="5" t="s">
        <v>92</v>
      </c>
      <c r="E34" s="5" t="s">
        <v>37</v>
      </c>
      <c r="F34" s="5">
        <v>2.7324000000000002</v>
      </c>
      <c r="G34" s="5" t="s">
        <v>93</v>
      </c>
      <c r="H34" s="5" t="s">
        <v>52</v>
      </c>
      <c r="I34" s="5" t="s">
        <v>39</v>
      </c>
      <c r="J34" s="5" t="s">
        <v>61</v>
      </c>
      <c r="K34" s="5" t="s">
        <v>202</v>
      </c>
      <c r="L34" s="5">
        <v>1</v>
      </c>
      <c r="M34" s="5" t="s">
        <v>54</v>
      </c>
      <c r="N34" s="5">
        <f>VLOOKUP(M34,$S$6:$T$8,2,FALSE)</f>
        <v>95</v>
      </c>
      <c r="O34" s="10">
        <f>K34*0.85+N34*0.15</f>
        <v>79.948369999999997</v>
      </c>
      <c r="P34" s="11" t="s">
        <v>167</v>
      </c>
    </row>
    <row r="35" spans="2:16" ht="15.95" customHeight="1" x14ac:dyDescent="0.2">
      <c r="B35" s="5">
        <v>31</v>
      </c>
      <c r="C35" s="5" t="s">
        <v>35</v>
      </c>
      <c r="D35" s="5" t="s">
        <v>36</v>
      </c>
      <c r="E35" s="5" t="s">
        <v>37</v>
      </c>
      <c r="F35" s="5">
        <v>3.0752999999999999</v>
      </c>
      <c r="G35" s="5" t="s">
        <v>38</v>
      </c>
      <c r="H35" s="5" t="s">
        <v>52</v>
      </c>
      <c r="I35" s="5" t="s">
        <v>39</v>
      </c>
      <c r="J35" s="5" t="s">
        <v>40</v>
      </c>
      <c r="K35" s="5" t="s">
        <v>194</v>
      </c>
      <c r="L35" s="5">
        <v>3</v>
      </c>
      <c r="M35" s="5" t="s">
        <v>53</v>
      </c>
      <c r="N35" s="5">
        <f>VLOOKUP(M35,$S$6:$T$8,2,FALSE)</f>
        <v>75</v>
      </c>
      <c r="O35" s="10">
        <f>K35*0.85+N35*0.15</f>
        <v>79.652900000000002</v>
      </c>
      <c r="P35" s="11" t="s">
        <v>167</v>
      </c>
    </row>
    <row r="36" spans="2:16" ht="15.95" customHeight="1" x14ac:dyDescent="0.2">
      <c r="B36" s="5">
        <v>30</v>
      </c>
      <c r="C36" s="5" t="s">
        <v>88</v>
      </c>
      <c r="D36" s="5" t="s">
        <v>89</v>
      </c>
      <c r="E36" s="5" t="s">
        <v>37</v>
      </c>
      <c r="F36" s="5">
        <v>3.1383000000000001</v>
      </c>
      <c r="G36" s="5" t="s">
        <v>90</v>
      </c>
      <c r="H36" s="5" t="s">
        <v>84</v>
      </c>
      <c r="I36" s="5" t="s">
        <v>39</v>
      </c>
      <c r="J36" s="5" t="s">
        <v>45</v>
      </c>
      <c r="K36" s="5" t="s">
        <v>192</v>
      </c>
      <c r="L36" s="5">
        <v>3</v>
      </c>
      <c r="M36" s="5" t="s">
        <v>53</v>
      </c>
      <c r="N36" s="5">
        <f>VLOOKUP(M36,$S$6:$T$8,2,FALSE)</f>
        <v>75</v>
      </c>
      <c r="O36" s="10">
        <f>K36*0.85+N36*0.15</f>
        <v>79.873644999999996</v>
      </c>
      <c r="P36" s="21"/>
    </row>
    <row r="37" spans="2:16" ht="15.95" customHeight="1" x14ac:dyDescent="0.2">
      <c r="B37" s="5">
        <v>32</v>
      </c>
      <c r="C37" s="5" t="s">
        <v>148</v>
      </c>
      <c r="D37" s="5" t="s">
        <v>149</v>
      </c>
      <c r="E37" s="5" t="s">
        <v>150</v>
      </c>
      <c r="F37" s="5">
        <v>3.0629</v>
      </c>
      <c r="G37" s="5" t="s">
        <v>151</v>
      </c>
      <c r="H37" s="5" t="s">
        <v>52</v>
      </c>
      <c r="I37" s="5" t="s">
        <v>39</v>
      </c>
      <c r="J37" s="5" t="s">
        <v>103</v>
      </c>
      <c r="K37" s="5" t="s">
        <v>209</v>
      </c>
      <c r="L37" s="5">
        <v>4</v>
      </c>
      <c r="M37" s="5" t="s">
        <v>53</v>
      </c>
      <c r="N37" s="5">
        <f>VLOOKUP(M37,$S$6:$T$8,2,FALSE)</f>
        <v>75</v>
      </c>
      <c r="O37" s="10">
        <f>K37*0.85+N37*0.15</f>
        <v>79.575634999999991</v>
      </c>
      <c r="P37" s="7"/>
    </row>
    <row r="38" spans="2:16" ht="15.95" customHeight="1" x14ac:dyDescent="0.2">
      <c r="B38" s="5">
        <v>33</v>
      </c>
      <c r="C38" s="5" t="s">
        <v>85</v>
      </c>
      <c r="D38" s="5" t="s">
        <v>86</v>
      </c>
      <c r="E38" s="5" t="s">
        <v>37</v>
      </c>
      <c r="F38" s="5">
        <v>2.7311000000000001</v>
      </c>
      <c r="G38" s="5" t="s">
        <v>87</v>
      </c>
      <c r="H38" s="5" t="s">
        <v>84</v>
      </c>
      <c r="I38" s="5" t="s">
        <v>39</v>
      </c>
      <c r="J38" s="5" t="s">
        <v>61</v>
      </c>
      <c r="K38" s="5" t="s">
        <v>203</v>
      </c>
      <c r="L38" s="5">
        <v>2</v>
      </c>
      <c r="M38" s="5" t="s">
        <v>57</v>
      </c>
      <c r="N38" s="5">
        <f>VLOOKUP(M38,$S$6:$T$8,2,FALSE)</f>
        <v>85</v>
      </c>
      <c r="O38" s="10">
        <f>K38*0.85+N38*0.15</f>
        <v>78.38759499999999</v>
      </c>
      <c r="P38" s="7"/>
    </row>
    <row r="39" spans="2:16" ht="15.95" customHeight="1" x14ac:dyDescent="0.2">
      <c r="B39" s="5">
        <v>34</v>
      </c>
      <c r="C39" s="5" t="s">
        <v>114</v>
      </c>
      <c r="D39" s="5" t="s">
        <v>124</v>
      </c>
      <c r="E39" s="5" t="s">
        <v>37</v>
      </c>
      <c r="F39" s="5">
        <v>2.9102999999999999</v>
      </c>
      <c r="G39" s="5" t="s">
        <v>115</v>
      </c>
      <c r="H39" s="5" t="s">
        <v>52</v>
      </c>
      <c r="I39" s="5" t="s">
        <v>39</v>
      </c>
      <c r="J39" s="5" t="s">
        <v>61</v>
      </c>
      <c r="K39" s="5" t="s">
        <v>198</v>
      </c>
      <c r="L39" s="5">
        <v>6</v>
      </c>
      <c r="M39" s="5" t="s">
        <v>53</v>
      </c>
      <c r="N39" s="5">
        <f>VLOOKUP(M39,$S$6:$T$8,2,FALSE)</f>
        <v>75</v>
      </c>
      <c r="O39" s="10">
        <f>K39*0.85+N39*0.15</f>
        <v>78.261959999999988</v>
      </c>
      <c r="P39" s="7"/>
    </row>
    <row r="40" spans="2:16" ht="15.95" customHeight="1" x14ac:dyDescent="0.2">
      <c r="B40" s="5">
        <v>35</v>
      </c>
      <c r="C40" s="5" t="s">
        <v>210</v>
      </c>
      <c r="D40" s="9" t="s">
        <v>147</v>
      </c>
      <c r="E40" s="5" t="s">
        <v>37</v>
      </c>
      <c r="F40" s="5">
        <v>2.8363</v>
      </c>
      <c r="G40" s="5" t="s">
        <v>141</v>
      </c>
      <c r="H40" s="5" t="s">
        <v>52</v>
      </c>
      <c r="I40" s="5" t="s">
        <v>39</v>
      </c>
      <c r="J40" s="5" t="s">
        <v>65</v>
      </c>
      <c r="K40" s="5" t="s">
        <v>199</v>
      </c>
      <c r="L40" s="5">
        <v>6</v>
      </c>
      <c r="M40" s="5" t="s">
        <v>53</v>
      </c>
      <c r="N40" s="5">
        <f>VLOOKUP(M40,$S$6:$T$8,2,FALSE)</f>
        <v>75</v>
      </c>
      <c r="O40" s="10">
        <f>K40*0.85+N40*0.15</f>
        <v>77.831434999999999</v>
      </c>
      <c r="P40" s="7"/>
    </row>
    <row r="41" spans="2:16" ht="15.95" customHeight="1" x14ac:dyDescent="0.2">
      <c r="B41" s="5">
        <v>36</v>
      </c>
      <c r="C41" s="5" t="s">
        <v>137</v>
      </c>
      <c r="D41" s="9" t="s">
        <v>145</v>
      </c>
      <c r="E41" s="5" t="s">
        <v>37</v>
      </c>
      <c r="F41" s="5">
        <v>2.7570999999999999</v>
      </c>
      <c r="G41" s="5" t="s">
        <v>138</v>
      </c>
      <c r="H41" s="5" t="s">
        <v>52</v>
      </c>
      <c r="I41" s="5" t="s">
        <v>39</v>
      </c>
      <c r="J41" s="5" t="s">
        <v>45</v>
      </c>
      <c r="K41" s="5" t="s">
        <v>201</v>
      </c>
      <c r="L41" s="5">
        <v>4</v>
      </c>
      <c r="M41" s="5" t="s">
        <v>53</v>
      </c>
      <c r="N41" s="5">
        <f>VLOOKUP(M41,$S$6:$T$8,2,FALSE)</f>
        <v>75</v>
      </c>
      <c r="O41" s="10">
        <f>K41*0.85+N41*0.15</f>
        <v>77.274004999999988</v>
      </c>
      <c r="P41" s="7"/>
    </row>
    <row r="42" spans="2:16" ht="15.95" customHeight="1" x14ac:dyDescent="0.2">
      <c r="B42" s="5">
        <v>37</v>
      </c>
      <c r="C42" s="5" t="s">
        <v>100</v>
      </c>
      <c r="D42" s="5" t="s">
        <v>101</v>
      </c>
      <c r="E42" s="5" t="s">
        <v>37</v>
      </c>
      <c r="F42" s="5">
        <v>2.7993000000000001</v>
      </c>
      <c r="G42" s="5" t="s">
        <v>102</v>
      </c>
      <c r="H42" s="5" t="s">
        <v>84</v>
      </c>
      <c r="I42" s="5" t="s">
        <v>39</v>
      </c>
      <c r="J42" s="5" t="s">
        <v>103</v>
      </c>
      <c r="K42" s="5" t="s">
        <v>200</v>
      </c>
      <c r="L42" s="5">
        <v>4</v>
      </c>
      <c r="M42" s="5" t="s">
        <v>53</v>
      </c>
      <c r="N42" s="5">
        <f>VLOOKUP(M42,$S$6:$T$8,2,FALSE)</f>
        <v>75</v>
      </c>
      <c r="O42" s="10">
        <f>K42*0.85+N42*0.15</f>
        <v>77.207789999999989</v>
      </c>
      <c r="P42" s="7"/>
    </row>
    <row r="43" spans="2:16" ht="15.95" customHeight="1" x14ac:dyDescent="0.2">
      <c r="B43" s="5">
        <v>38</v>
      </c>
      <c r="C43" s="5" t="s">
        <v>81</v>
      </c>
      <c r="D43" s="5" t="s">
        <v>82</v>
      </c>
      <c r="E43" s="5" t="s">
        <v>37</v>
      </c>
      <c r="F43" s="5">
        <v>2.72</v>
      </c>
      <c r="G43" s="5" t="s">
        <v>83</v>
      </c>
      <c r="H43" s="5" t="s">
        <v>84</v>
      </c>
      <c r="I43" s="5" t="s">
        <v>39</v>
      </c>
      <c r="J43" s="5" t="s">
        <v>40</v>
      </c>
      <c r="K43" s="5" t="s">
        <v>204</v>
      </c>
      <c r="L43" s="5">
        <v>4</v>
      </c>
      <c r="M43" s="5" t="s">
        <v>53</v>
      </c>
      <c r="N43" s="5">
        <f>VLOOKUP(M43,$S$6:$T$8,2,FALSE)</f>
        <v>75</v>
      </c>
      <c r="O43" s="10">
        <f>K43*0.85+N43*0.15</f>
        <v>76.804805000000002</v>
      </c>
      <c r="P43" s="7"/>
    </row>
    <row r="44" spans="2:16" ht="15.95" customHeight="1" x14ac:dyDescent="0.2">
      <c r="B44" s="5"/>
      <c r="C44" s="6"/>
      <c r="D44" s="6"/>
      <c r="E44" s="6"/>
      <c r="F44" s="6"/>
      <c r="G44" s="6"/>
      <c r="H44" s="6"/>
      <c r="I44" s="6"/>
      <c r="J44" s="6"/>
      <c r="K44" s="7"/>
      <c r="L44" s="7"/>
      <c r="M44" s="7"/>
      <c r="N44" s="7"/>
      <c r="O44" s="7"/>
      <c r="P44" s="7"/>
    </row>
    <row r="45" spans="2:16" x14ac:dyDescent="0.2">
      <c r="B45" s="20" t="s">
        <v>13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2:16" x14ac:dyDescent="0.2">
      <c r="E46" s="18"/>
      <c r="F46" s="18"/>
      <c r="G46" s="18"/>
      <c r="H46" s="18"/>
      <c r="I46" s="18"/>
      <c r="J46" s="18"/>
    </row>
  </sheetData>
  <sortState xmlns:xlrd2="http://schemas.microsoft.com/office/spreadsheetml/2017/richdata2" ref="B6:P43">
    <sortCondition descending="1" ref="O6:O43"/>
  </sortState>
  <mergeCells count="5">
    <mergeCell ref="B4:C4"/>
    <mergeCell ref="D4:F4"/>
    <mergeCell ref="E46:J46"/>
    <mergeCell ref="B2:P2"/>
    <mergeCell ref="B45:P45"/>
  </mergeCells>
  <phoneticPr fontId="5" type="noConversion"/>
  <dataValidations disablePrompts="1" count="1">
    <dataValidation type="list" allowBlank="1" showInputMessage="1" showErrorMessage="1" sqref="M6:M14 S6:S8 M30:M31 M38:M43 L35 L36:L37 L32:L34" xr:uid="{00000000-0002-0000-0000-000003000000}">
      <formula1>"A档,B档,C档"</formula1>
    </dataValidation>
  </dataValidations>
  <pageMargins left="0.7" right="0.7" top="0.75" bottom="0.75" header="0.3" footer="0.3"/>
  <pageSetup paperSize="9" scale="90" fitToHeight="0" orientation="landscape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Sheet2!$B$3:$C$3</xm:f>
          </x14:formula1>
          <xm:sqref>H47:H1048576 H5 H1 H3 H15:H29 H35 H36:H37 H33:H34</xm:sqref>
        </x14:dataValidation>
        <x14:dataValidation type="list" allowBlank="1" showInputMessage="1" showErrorMessage="1" xr:uid="{00000000-0002-0000-0000-000001000000}">
          <x14:formula1>
            <xm:f>Sheet2!$B$6:$C$6</xm:f>
          </x14:formula1>
          <xm:sqref>I47:I1048576 I5 I1 I3 I15:I29 I35 I36:I37 I33:I34</xm:sqref>
        </x14:dataValidation>
        <x14:dataValidation type="list" allowBlank="1" showInputMessage="1" showErrorMessage="1" xr:uid="{00000000-0002-0000-0000-000002000000}">
          <x14:formula1>
            <xm:f>Sheet2!$B$5:$I$5</xm:f>
          </x14:formula1>
          <xm:sqref>J47:J1048576 J5 J1 J3 J15:J29 J35 J36:J37 J33:J34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6"/>
  <sheetViews>
    <sheetView workbookViewId="0">
      <selection activeCell="C6" sqref="C6"/>
    </sheetView>
  </sheetViews>
  <sheetFormatPr defaultColWidth="9" defaultRowHeight="14.25" x14ac:dyDescent="0.2"/>
  <cols>
    <col min="1" max="1" width="15.625" customWidth="1"/>
    <col min="3" max="3" width="15.125" customWidth="1"/>
  </cols>
  <sheetData>
    <row r="2" spans="1:9" x14ac:dyDescent="0.2">
      <c r="A2" t="s">
        <v>14</v>
      </c>
      <c r="B2" t="s">
        <v>15</v>
      </c>
      <c r="C2" t="s">
        <v>16</v>
      </c>
    </row>
    <row r="3" spans="1:9" x14ac:dyDescent="0.2">
      <c r="A3" t="s">
        <v>7</v>
      </c>
      <c r="B3" t="s">
        <v>17</v>
      </c>
      <c r="C3" t="s">
        <v>18</v>
      </c>
    </row>
    <row r="4" spans="1:9" x14ac:dyDescent="0.2">
      <c r="A4" t="s">
        <v>19</v>
      </c>
      <c r="B4" t="s">
        <v>20</v>
      </c>
      <c r="C4" t="s">
        <v>21</v>
      </c>
      <c r="D4" t="s">
        <v>22</v>
      </c>
      <c r="E4" t="s">
        <v>23</v>
      </c>
    </row>
    <row r="5" spans="1:9" x14ac:dyDescent="0.2">
      <c r="A5" t="s">
        <v>9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</row>
    <row r="6" spans="1:9" x14ac:dyDescent="0.2">
      <c r="A6" t="s">
        <v>8</v>
      </c>
      <c r="B6" t="s">
        <v>32</v>
      </c>
      <c r="C6" t="s">
        <v>33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31F034-8AE4-48AA-8F41-84F186A9B2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Sky-Universe</dc:creator>
  <cp:lastModifiedBy>文烨 苏</cp:lastModifiedBy>
  <cp:lastPrinted>2021-11-08T01:32:00Z</cp:lastPrinted>
  <dcterms:created xsi:type="dcterms:W3CDTF">2021-11-03T08:24:00Z</dcterms:created>
  <dcterms:modified xsi:type="dcterms:W3CDTF">2024-11-20T03:18:23Z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03A67B6884D041FCBE4D4EBA3B31F80A_13</vt:lpwstr>
  </property>
  <property fmtid="{D5CDD505-2E9C-101B-9397-08002B2CF9AE}" pid="3" name="KSOProductBuildVer">
    <vt:lpwstr>2052-12.1.0.17827</vt:lpwstr>
  </property>
</Properties>
</file>