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E5B532E-50F4-4D51-8506-49976683FB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I27" i="1" s="1"/>
  <c r="E26" i="1"/>
  <c r="I26" i="1" s="1"/>
  <c r="E25" i="1"/>
  <c r="I25" i="1" s="1"/>
  <c r="E24" i="1"/>
  <c r="I24" i="1" s="1"/>
  <c r="E23" i="1"/>
  <c r="I23" i="1" s="1"/>
  <c r="E22" i="1"/>
  <c r="I22" i="1" s="1"/>
  <c r="E21" i="1"/>
  <c r="I21" i="1" s="1"/>
  <c r="E20" i="1"/>
  <c r="I20" i="1" s="1"/>
  <c r="E19" i="1"/>
  <c r="I19" i="1" s="1"/>
  <c r="E18" i="1"/>
  <c r="I18" i="1" s="1"/>
  <c r="E17" i="1"/>
  <c r="I17" i="1" s="1"/>
  <c r="E16" i="1"/>
  <c r="I16" i="1" s="1"/>
  <c r="E15" i="1"/>
  <c r="I15" i="1" s="1"/>
  <c r="E14" i="1"/>
  <c r="I14" i="1" s="1"/>
  <c r="E13" i="1"/>
  <c r="I13" i="1" s="1"/>
  <c r="E12" i="1"/>
  <c r="I12" i="1" s="1"/>
  <c r="E11" i="1"/>
  <c r="I11" i="1" s="1"/>
  <c r="E10" i="1"/>
  <c r="I10" i="1" s="1"/>
  <c r="E9" i="1"/>
  <c r="I9" i="1" s="1"/>
  <c r="E8" i="1"/>
  <c r="I8" i="1" s="1"/>
  <c r="E7" i="1"/>
  <c r="I7" i="1" s="1"/>
  <c r="H6" i="1"/>
  <c r="E6" i="1"/>
  <c r="I6" i="1" s="1"/>
  <c r="E5" i="1"/>
  <c r="I5" i="1" s="1"/>
  <c r="E4" i="1"/>
  <c r="I4" i="1" s="1"/>
  <c r="E3" i="1"/>
  <c r="I3" i="1" s="1"/>
  <c r="H2" i="1"/>
  <c r="E2" i="1"/>
  <c r="I2" i="1" s="1"/>
</calcChain>
</file>

<file path=xl/sharedStrings.xml><?xml version="1.0" encoding="utf-8"?>
<sst xmlns="http://schemas.openxmlformats.org/spreadsheetml/2006/main" count="145" uniqueCount="112">
  <si>
    <t>序号</t>
  </si>
  <si>
    <t>学号</t>
  </si>
  <si>
    <t>姓名</t>
  </si>
  <si>
    <t>申请奖项</t>
  </si>
  <si>
    <t>规格化成绩</t>
  </si>
  <si>
    <t>联系电话</t>
  </si>
  <si>
    <t>素质分</t>
  </si>
  <si>
    <t>科研分</t>
  </si>
  <si>
    <t>总分</t>
  </si>
  <si>
    <t>备注</t>
  </si>
  <si>
    <t>SCI论文（标题、第几作者、收录时间）</t>
  </si>
  <si>
    <t>EI论文(标题、第几作者)</t>
  </si>
  <si>
    <t>国内国际际学术会议（被收录级别）</t>
  </si>
  <si>
    <t>国家或国际竞赛获奖</t>
  </si>
  <si>
    <t>省级竞赛获奖</t>
  </si>
  <si>
    <t>获得发明专利（专利号与授权日）</t>
  </si>
  <si>
    <t>申请并公示的发明专利（申请公布号与申请公布日）</t>
  </si>
  <si>
    <t>学生干部</t>
  </si>
  <si>
    <t>219114</t>
  </si>
  <si>
    <t>江秋博</t>
  </si>
  <si>
    <t>学业奖</t>
  </si>
  <si>
    <t>18813020768</t>
    <phoneticPr fontId="5" type="noConversion"/>
  </si>
  <si>
    <r>
      <t>1.Digital twin-driven focal modulation-based convolutional network for intelligent fault diagnosis-Reliability Engineering and System Safety-published-2023/8/24-共一一区（学生一作）</t>
    </r>
    <r>
      <rPr>
        <sz val="11"/>
        <color indexed="19"/>
        <rFont val="宋体"/>
        <family val="3"/>
        <charset val="134"/>
      </rPr>
      <t>+1.5*50/2*0.8=30</t>
    </r>
    <r>
      <rPr>
        <sz val="11"/>
        <color indexed="8"/>
        <rFont val="宋体"/>
        <family val="3"/>
        <charset val="134"/>
      </rPr>
      <t xml:space="preserve">
2.An enhanced magnetically coupled bistable energy harvester with a spring oscillator: A numerical and experimental study-International Journal of Non-Linear Mechanics-published-2024/2/5-一作三区（学生一作）</t>
    </r>
    <r>
      <rPr>
        <sz val="11"/>
        <color indexed="19"/>
        <rFont val="宋体"/>
        <family val="3"/>
        <charset val="134"/>
      </rPr>
      <t>+20*0.8=16</t>
    </r>
    <r>
      <rPr>
        <sz val="11"/>
        <color indexed="8"/>
        <rFont val="宋体"/>
        <family val="3"/>
        <charset val="134"/>
      </rPr>
      <t xml:space="preserve">
3.Modeling and analysis of beam-spring magnetically coupled bistable energy harvester for broadband vibration energy harvesting-Journal of Sound and Vibration-published-2024/2/29-一作二区（学生一作）</t>
    </r>
    <r>
      <rPr>
        <sz val="11"/>
        <color indexed="19"/>
        <rFont val="宋体"/>
        <family val="3"/>
        <charset val="134"/>
      </rPr>
      <t>+40*0.8=32</t>
    </r>
    <r>
      <rPr>
        <sz val="11"/>
        <color indexed="8"/>
        <rFont val="宋体"/>
        <family val="3"/>
        <charset val="134"/>
      </rPr>
      <t xml:space="preserve">
4.Modeling and analysis of a torsional magnetic negative stiffness structure for flexible vertical low-frequency vibration isolation-Mechanical Systems and Signal Processing-published-2024/3/1-二作一区（学生一作）</t>
    </r>
    <r>
      <rPr>
        <sz val="11"/>
        <color indexed="19"/>
        <rFont val="宋体"/>
        <family val="3"/>
        <charset val="134"/>
      </rPr>
      <t>+50*0.4=20</t>
    </r>
    <r>
      <rPr>
        <sz val="11"/>
        <color indexed="8"/>
        <rFont val="宋体"/>
        <family val="3"/>
        <charset val="134"/>
      </rPr>
      <t xml:space="preserve">
5.Study on lightweight optimization method for the anvil of large-tonnage  offshore pile hammers based on anti-fatigue criterion-Applied Ocean Research-published-2024/4/10-一作二区（学生一作）</t>
    </r>
    <r>
      <rPr>
        <sz val="11"/>
        <color indexed="19"/>
        <rFont val="宋体"/>
        <family val="3"/>
        <charset val="134"/>
      </rPr>
      <t>+40*0.8=32</t>
    </r>
    <r>
      <rPr>
        <sz val="11"/>
        <color indexed="8"/>
        <rFont val="宋体"/>
        <family val="3"/>
        <charset val="134"/>
      </rPr>
      <t xml:space="preserve">
6.The vibration isolation proprieties of an X-shaped structure with enhanced high-static and low-dynamic stiffness via torsional magnetic negative stiffness mechanism-Nonlinear Dynamics-published-2024/4/16-二作二区（学生一作）</t>
    </r>
    <r>
      <rPr>
        <sz val="11"/>
        <color indexed="19"/>
        <rFont val="宋体"/>
        <family val="3"/>
        <charset val="134"/>
      </rPr>
      <t>+40*0.4=16</t>
    </r>
    <r>
      <rPr>
        <sz val="11"/>
        <color indexed="8"/>
        <rFont val="宋体"/>
        <family val="3"/>
        <charset val="134"/>
      </rPr>
      <t xml:space="preserve">
7.Digital twin-driven discriminative graph learning networks for cross-domain bearing fault recognition-Computers &amp; Industrial Engineering-published-2024/6/11-二作一区（学生一作）</t>
    </r>
    <r>
      <rPr>
        <sz val="11"/>
        <color indexed="19"/>
        <rFont val="宋体"/>
        <family val="3"/>
        <charset val="134"/>
      </rPr>
      <t>+50*0.4=20</t>
    </r>
    <r>
      <rPr>
        <sz val="11"/>
        <color indexed="8"/>
        <rFont val="宋体"/>
        <family val="3"/>
        <charset val="134"/>
      </rPr>
      <t xml:space="preserve">
8.Digital twin-assisted interpretable transfer learning: A novel wavelet-based framework for intelligent fault diagnostics from simulated domain to real industrial domain-Advanced Engineering Informatics-published-2024/7/13-二作一区（学生一作）</t>
    </r>
    <r>
      <rPr>
        <sz val="11"/>
        <color indexed="19"/>
        <rFont val="宋体"/>
        <family val="3"/>
        <charset val="134"/>
      </rPr>
      <t>+50*0.4=20</t>
    </r>
    <phoneticPr fontId="5" type="noConversion"/>
  </si>
  <si>
    <t>218559</t>
  </si>
  <si>
    <t>倪陈</t>
  </si>
  <si>
    <r>
      <t>1. Three-dimensional inertial focusing based impedance cytometer enabling high-accuracy characterization of electrical properties of tumor cells-Lab on a chip-2024.8.15-published （一作，二区），</t>
    </r>
    <r>
      <rPr>
        <sz val="11"/>
        <color indexed="19"/>
        <rFont val="宋体"/>
        <family val="3"/>
        <charset val="134"/>
      </rPr>
      <t>+40*0.8=32 分</t>
    </r>
    <r>
      <rPr>
        <sz val="11"/>
        <color theme="1"/>
        <rFont val="等线"/>
        <family val="2"/>
        <scheme val="minor"/>
      </rPr>
      <t xml:space="preserve">
2. Inertia-magnetic microfluidics for rapid and high-purity separation of malignant tumor cells-Sensors and Actuators: B. Chemical-2023.12.15-published（一作，一区），</t>
    </r>
    <r>
      <rPr>
        <sz val="11"/>
        <color indexed="19"/>
        <rFont val="宋体"/>
        <family val="3"/>
        <charset val="134"/>
      </rPr>
      <t>+50*0.8=40 分</t>
    </r>
    <r>
      <rPr>
        <sz val="11"/>
        <color theme="1"/>
        <rFont val="等线"/>
        <family val="2"/>
        <scheme val="minor"/>
      </rPr>
      <t xml:space="preserve">
3. Cascaded elasto-inertial separation of malignant tumor cells from untreated malignant pleural and peritoneal effusions-Lab on a chip-2024.01.20-published（一作，二区），</t>
    </r>
    <r>
      <rPr>
        <sz val="11"/>
        <color indexed="19"/>
        <rFont val="宋体"/>
        <family val="3"/>
        <charset val="134"/>
      </rPr>
      <t>+40*0.8=32 分</t>
    </r>
    <r>
      <rPr>
        <sz val="11"/>
        <color theme="1"/>
        <rFont val="等线"/>
        <family val="2"/>
        <scheme val="minor"/>
      </rPr>
      <t xml:space="preserve">
4. High-throughput adjustable deformability cytometry utilizing elasto-inertial focusing and virtual fluidic channel-Lab on a chip-2023.09.20-published（共同一作，二区）</t>
    </r>
    <r>
      <rPr>
        <sz val="11"/>
        <color indexed="19"/>
        <rFont val="宋体"/>
        <family val="3"/>
        <charset val="134"/>
      </rPr>
      <t>，+40*1.5/2*0.8=24 分</t>
    </r>
    <r>
      <rPr>
        <sz val="11"/>
        <color theme="1"/>
        <rFont val="等线"/>
        <family val="2"/>
        <scheme val="minor"/>
      </rPr>
      <t xml:space="preserve">
5. Liquid Biopsy Instrument for Ultra-Fast and Label-Free Detection of Circulating Tumor Cells-Research-2024.07.24-published（共同一作，一区），</t>
    </r>
    <r>
      <rPr>
        <sz val="11"/>
        <color indexed="19"/>
        <rFont val="宋体"/>
        <family val="3"/>
        <charset val="134"/>
      </rPr>
      <t>+50*1.5/3*0.8=20 分</t>
    </r>
    <r>
      <rPr>
        <sz val="11"/>
        <color theme="1"/>
        <rFont val="等线"/>
        <family val="2"/>
        <scheme val="minor"/>
      </rPr>
      <t xml:space="preserve">
6. High-Throughput Sorting and Single-Cell Mechanotyping by Hydrodynamic Sorting-Mechanotyping Cytometry-Small Methods-2024.01.11-published（二作，二区），</t>
    </r>
    <r>
      <rPr>
        <sz val="11"/>
        <color indexed="19"/>
        <rFont val="宋体"/>
        <family val="3"/>
        <charset val="134"/>
      </rPr>
      <t>+40*0.4=16 分</t>
    </r>
    <r>
      <rPr>
        <sz val="11"/>
        <color theme="1"/>
        <rFont val="等线"/>
        <family val="2"/>
        <scheme val="minor"/>
      </rPr>
      <t xml:space="preserve">
7. Inertial Multi-Force Deformability Cytometry for High-Throughput, High-Accuracy, and High-Applicability Tumor Cell Mechanotyping-Small-2023.10.03-published（二作，二区），</t>
    </r>
    <r>
      <rPr>
        <sz val="11"/>
        <color indexed="19"/>
        <rFont val="宋体"/>
        <family val="3"/>
        <charset val="134"/>
      </rPr>
      <t>+40*0.4=16 分</t>
    </r>
    <phoneticPr fontId="5" type="noConversion"/>
  </si>
  <si>
    <t>雷鸣</t>
    <phoneticPr fontId="5" type="noConversion"/>
  </si>
  <si>
    <t>学业奖学金</t>
    <phoneticPr fontId="5" type="noConversion"/>
  </si>
  <si>
    <r>
      <t>1.Hydrodynamics of Butterfly-Mode Flapping Propulsion of Dolphin Pectoral Fins with Elliptical Trajectories-Biomimetics-published-2023.11.3-三作三区</t>
    </r>
    <r>
      <rPr>
        <sz val="11"/>
        <color indexed="19"/>
        <rFont val="宋体"/>
        <family val="3"/>
        <charset val="134"/>
      </rPr>
      <t>+20*0.2=4</t>
    </r>
    <r>
      <rPr>
        <sz val="11"/>
        <color indexed="8"/>
        <rFont val="宋体"/>
        <family val="3"/>
        <charset val="134"/>
      </rPr>
      <t xml:space="preserve">
2.Numerical investigation on self-propelled hydrodynamics of squid-like multiple tentacles with synergistic expansion-published-2023.11.1-三作二区</t>
    </r>
    <r>
      <rPr>
        <sz val="11"/>
        <color indexed="19"/>
        <rFont val="宋体"/>
        <family val="3"/>
        <charset val="134"/>
      </rPr>
      <t>+40*0.2=8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3.A comparative study of three modes for realizing transmedia standing-and-hovering behavior in robotic dolphins-</t>
    </r>
    <r>
      <rPr>
        <sz val="11"/>
        <color indexed="8"/>
        <rFont val="宋体"/>
        <family val="3"/>
        <charset val="134"/>
      </rPr>
      <t>Physics of Fluids-published-2024.2.5-一作二区</t>
    </r>
    <r>
      <rPr>
        <sz val="11"/>
        <color indexed="19"/>
        <rFont val="宋体"/>
        <family val="3"/>
        <charset val="134"/>
      </rPr>
      <t>+40*0.8=32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4.Hydrodynamic Performance of Cycloidal Propellers with Four-Bar and Mixed Fourbar Fivebar Mechanisms: A Numerical Study-Journal of Applied Fluid Mechanics-published-2024.3-三作四区</t>
    </r>
    <r>
      <rPr>
        <sz val="11"/>
        <color indexed="19"/>
        <rFont val="宋体"/>
        <family val="3"/>
        <charset val="134"/>
      </rPr>
      <t>+20*0.2=4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5.A combined IB-LB method for predicting the hydrodynamics of bionic undulating fin thrusters-Ocean Engineering-Available online(2024.4.9)-published(2024.7.1)-导师一作二区</t>
    </r>
    <r>
      <rPr>
        <sz val="11"/>
        <color indexed="19"/>
        <rFont val="宋体"/>
        <family val="3"/>
        <charset val="134"/>
      </rPr>
      <t>+40*0.5=20</t>
    </r>
    <r>
      <rPr>
        <sz val="11"/>
        <color indexed="8"/>
        <rFont val="宋体"/>
        <family val="3"/>
        <charset val="134"/>
      </rPr>
      <t xml:space="preserve">
6.Hydrodynamics of surface standing-and-walking behavior via a novel pectoral fin compound motion in dolphins-Physics of Fluids-published-2024.5.14-一作二区</t>
    </r>
    <r>
      <rPr>
        <sz val="11"/>
        <color indexed="19"/>
        <rFont val="宋体"/>
        <family val="3"/>
        <charset val="134"/>
      </rPr>
      <t>+40*0.8=32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7.Development of a multi-tentacled collaborative underwater robot with adjustable roll angle for each tentacle-Ocean Engineering-Available online-2024.7.9-三作二区</t>
    </r>
    <r>
      <rPr>
        <sz val="11"/>
        <color indexed="19"/>
        <rFont val="宋体"/>
        <family val="3"/>
        <charset val="134"/>
      </rPr>
      <t>+40*0.2=8</t>
    </r>
    <r>
      <rPr>
        <sz val="11"/>
        <color indexed="8"/>
        <rFont val="宋体"/>
        <family val="3"/>
        <charset val="134"/>
      </rPr>
      <t xml:space="preserve">
8.Hydrodynamics of standing-and-walking on the water surface by dolphins using collaborative movements of the body and fins-Physics of Fluids-published-2024.7.23-一作二区</t>
    </r>
    <r>
      <rPr>
        <sz val="11"/>
        <color indexed="19"/>
        <rFont val="宋体"/>
        <family val="3"/>
        <charset val="134"/>
      </rPr>
      <t>+40*0.8=32</t>
    </r>
    <phoneticPr fontId="5" type="noConversion"/>
  </si>
  <si>
    <r>
      <t>1.Hydrodynamics study of standing-and-hovering behavior of dolphins based on collaborative mode-published-2023.12.22.-学生一作-EI检索</t>
    </r>
    <r>
      <rPr>
        <sz val="11"/>
        <color indexed="19"/>
        <rFont val="宋体"/>
        <family val="3"/>
        <charset val="134"/>
      </rPr>
      <t>+4*0.8=3.2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2.Research on Key Influencing Factors of Hydrodynamic Performance-published-2023.12.22-二作-EI检索</t>
    </r>
    <r>
      <rPr>
        <sz val="11"/>
        <color indexed="19"/>
        <rFont val="宋体"/>
        <family val="3"/>
        <charset val="134"/>
      </rPr>
      <t>+4*0.4=1.6</t>
    </r>
    <phoneticPr fontId="5" type="noConversion"/>
  </si>
  <si>
    <r>
      <t>1.一种用于研究面对面接触摩擦工况的夹具-ZL201911066099.4-授权时间：2024.06.11-学生一作</t>
    </r>
    <r>
      <rPr>
        <sz val="11"/>
        <color indexed="19"/>
        <rFont val="宋体"/>
        <family val="3"/>
        <charset val="134"/>
      </rPr>
      <t>+5</t>
    </r>
    <phoneticPr fontId="5" type="noConversion"/>
  </si>
  <si>
    <r>
      <t xml:space="preserve">
2.一种重构水下机器人及其控制方法-CN202410609532.9-已公开:2024.04.16-三作</t>
    </r>
    <r>
      <rPr>
        <sz val="11"/>
        <color indexed="19"/>
        <rFont val="宋体"/>
        <family val="3"/>
        <charset val="134"/>
      </rPr>
      <t>+2*0.4=0.8</t>
    </r>
    <phoneticPr fontId="5" type="noConversion"/>
  </si>
  <si>
    <t>21级博士团支部书记</t>
    <phoneticPr fontId="5" type="noConversion"/>
  </si>
  <si>
    <t>218556</t>
  </si>
  <si>
    <t>陈明智</t>
  </si>
  <si>
    <t>学业奖</t>
    <phoneticPr fontId="5" type="noConversion"/>
  </si>
  <si>
    <r>
      <t>Insights into the passivity and electrochemistry of CoCrFeMnNi high entropy alloy fabricated by underwater laser direct metal deposition
-&lt;Corrosion Science&gt;-accepted-2024.07.15-学生一作中科院一区</t>
    </r>
    <r>
      <rPr>
        <sz val="11"/>
        <color indexed="19"/>
        <rFont val="宋体"/>
        <family val="3"/>
        <charset val="134"/>
      </rPr>
      <t xml:space="preserve"> +50*0.8=40</t>
    </r>
    <r>
      <rPr>
        <sz val="11"/>
        <color indexed="8"/>
        <rFont val="宋体"/>
        <family val="3"/>
        <charset val="134"/>
      </rPr>
      <t>；
Combination effects of laser heating and water cooling on the repair performance of Hastelloy C-276 by underwater laser direct metal deposition
-&lt;Optics &amp; Laser Technology&gt;-2024.07.26-学生三作中科院二区</t>
    </r>
    <r>
      <rPr>
        <sz val="11"/>
        <color indexed="19"/>
        <rFont val="宋体"/>
        <family val="3"/>
        <charset val="134"/>
      </rPr>
      <t>+40*0.2=8</t>
    </r>
    <r>
      <rPr>
        <sz val="11"/>
        <color indexed="8"/>
        <rFont val="宋体"/>
        <family val="3"/>
        <charset val="134"/>
      </rPr>
      <t xml:space="preserve">
Electrochemical passivation behavior and surface chemistry of 316 L stainless steel coatings on NV E690 steel fabricated by underwater laser direct metal deposition-&lt;Corrosion Science&gt;-accepted-2024.01.24-学生一作中科院一区 </t>
    </r>
    <r>
      <rPr>
        <sz val="11"/>
        <color indexed="19"/>
        <rFont val="宋体"/>
        <family val="3"/>
        <charset val="134"/>
      </rPr>
      <t>+50*0.8=40；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Optimization of process parameters for gas</t>
    </r>
    <r>
      <rPr>
        <sz val="11"/>
        <rFont val="Tahoma"/>
        <family val="2"/>
        <charset val="134"/>
      </rPr>
      <t>‑</t>
    </r>
    <r>
      <rPr>
        <sz val="11"/>
        <rFont val="宋体"/>
        <family val="3"/>
        <charset val="134"/>
      </rPr>
      <t xml:space="preserve">powder flow behavior in the coaxial nozzle during laser direct metal deposition based on numerical simulation-&lt;The International Journal of Advanced Manufacturing Technology&gt;-Accepted - 2024.01.01-学生三作中科院三区 </t>
    </r>
    <r>
      <rPr>
        <sz val="11"/>
        <color indexed="10"/>
        <rFont val="宋体"/>
        <family val="3"/>
        <charset val="134"/>
      </rPr>
      <t>+</t>
    </r>
    <r>
      <rPr>
        <sz val="11"/>
        <color indexed="19"/>
        <rFont val="宋体"/>
        <family val="3"/>
        <charset val="134"/>
      </rPr>
      <t>20*0.2=4；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Research on gas pore formation and inhibition mechanism of high nitrogen steel during laser direct metal deposition-&lt;Optics and Laser Technology&gt;-Accepted-2024.03.23-学生二作中科院二区-</t>
    </r>
    <r>
      <rPr>
        <sz val="11"/>
        <color indexed="19"/>
        <rFont val="宋体"/>
        <family val="3"/>
        <charset val="134"/>
      </rPr>
      <t>+40*0.4=16；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color indexed="8"/>
        <rFont val="宋体"/>
        <family val="3"/>
        <charset val="134"/>
      </rPr>
      <t>Tailoring of the Microstructure and Mechanical
Properties of High Nitrogen Steel Repaired by Underwater Laser Direct Metal Deposition-&lt;Metallurgical and materials Transactions B&gt;-Accepted-2024.01.12-学生二作中科院二区</t>
    </r>
    <r>
      <rPr>
        <sz val="11"/>
        <color indexed="19"/>
        <rFont val="宋体"/>
        <family val="3"/>
        <charset val="134"/>
      </rPr>
      <t>-40*0.4=16;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Influence mechanism ofunderwater hyperbaric environment on the corrosion behavior of high nitrogen steel fabricated by underwater laser direct metal deposition-&lt;Materials Today Communications&gt;-Accepted-2023.11.16-学生二作中科院三区</t>
    </r>
    <r>
      <rPr>
        <sz val="11"/>
        <color indexed="19"/>
        <rFont val="宋体"/>
        <family val="3"/>
        <charset val="134"/>
      </rPr>
      <t>-20*0.4=8；</t>
    </r>
    <phoneticPr fontId="5" type="noConversion"/>
  </si>
  <si>
    <t>无</t>
    <phoneticPr fontId="5" type="noConversion"/>
  </si>
  <si>
    <t>沈君贤</t>
    <phoneticPr fontId="5" type="noConversion"/>
  </si>
  <si>
    <r>
      <rPr>
        <sz val="11"/>
        <color indexed="8"/>
        <rFont val="宋体"/>
        <family val="3"/>
        <charset val="134"/>
      </rPr>
      <t xml:space="preserve">1. </t>
    </r>
    <r>
      <rPr>
        <b/>
        <sz val="11"/>
        <color indexed="8"/>
        <rFont val="宋体"/>
        <family val="3"/>
        <charset val="134"/>
      </rPr>
      <t>Shen J</t>
    </r>
    <r>
      <rPr>
        <sz val="11"/>
        <color indexed="8"/>
        <rFont val="宋体"/>
        <family val="3"/>
        <charset val="134"/>
      </rPr>
      <t>, Ma T, et al. Quantitative blade damage detection based on multisource domain and multistage joint transfer[J]STRUCTURAL HEALTH MONITORING-AN INTERNATIONAL JOURNAL.2024.2,2024年2月在线发</t>
    </r>
    <r>
      <rPr>
        <sz val="11"/>
        <rFont val="宋体"/>
        <family val="3"/>
        <charset val="134"/>
      </rPr>
      <t>表,二区一作</t>
    </r>
    <r>
      <rPr>
        <sz val="11"/>
        <color indexed="19"/>
        <rFont val="宋体"/>
        <family val="3"/>
        <charset val="134"/>
      </rPr>
      <t xml:space="preserve">+40*0.8=32  </t>
    </r>
    <r>
      <rPr>
        <sz val="11"/>
        <color indexed="10"/>
        <rFont val="宋体"/>
        <family val="3"/>
        <charset val="134"/>
      </rPr>
      <t xml:space="preserve">                                          </t>
    </r>
    <r>
      <rPr>
        <sz val="11"/>
        <color indexed="8"/>
        <rFont val="宋体"/>
        <family val="3"/>
        <charset val="134"/>
      </rPr>
      <t>2</t>
    </r>
    <r>
      <rPr>
        <sz val="11"/>
        <color indexed="10"/>
        <rFont val="宋体"/>
        <family val="3"/>
        <charset val="134"/>
      </rPr>
      <t>.</t>
    </r>
    <r>
      <rPr>
        <sz val="11"/>
        <color indexed="8"/>
        <rFont val="宋体"/>
        <family val="3"/>
        <charset val="134"/>
      </rPr>
      <t xml:space="preserve">Ma T, </t>
    </r>
    <r>
      <rPr>
        <b/>
        <sz val="11"/>
        <color indexed="8"/>
        <rFont val="宋体"/>
        <family val="3"/>
        <charset val="134"/>
      </rPr>
      <t>Shen J</t>
    </r>
    <r>
      <rPr>
        <sz val="11"/>
        <color indexed="8"/>
        <rFont val="宋体"/>
        <family val="3"/>
        <charset val="134"/>
      </rPr>
      <t xml:space="preserve"> A vibro-acoustic signals hybrid fusion model for blade crack detection[J]Mechanical Systems and Signal Processing</t>
    </r>
    <r>
      <rPr>
        <sz val="11"/>
        <color indexed="10"/>
        <rFont val="宋体"/>
        <family val="3"/>
        <charset val="134"/>
      </rPr>
      <t xml:space="preserve"> .</t>
    </r>
    <r>
      <rPr>
        <sz val="11"/>
        <color indexed="8"/>
        <rFont val="宋体"/>
        <family val="3"/>
        <charset val="134"/>
      </rPr>
      <t>2023.12,2023年12月在线发表</t>
    </r>
    <r>
      <rPr>
        <sz val="11"/>
        <rFont val="宋体"/>
        <family val="3"/>
        <charset val="134"/>
      </rPr>
      <t>,一区二作</t>
    </r>
    <r>
      <rPr>
        <sz val="11"/>
        <color indexed="19"/>
        <rFont val="宋体"/>
        <family val="3"/>
        <charset val="134"/>
      </rPr>
      <t xml:space="preserve">+50*0.4=20 </t>
    </r>
    <r>
      <rPr>
        <sz val="11"/>
        <color indexed="10"/>
        <rFont val="宋体"/>
        <family val="3"/>
        <charset val="134"/>
      </rPr>
      <t xml:space="preserve">                                        </t>
    </r>
    <r>
      <rPr>
        <sz val="11"/>
        <color indexed="8"/>
        <rFont val="宋体"/>
        <family val="3"/>
        <charset val="134"/>
      </rPr>
      <t xml:space="preserve">3. Ma T, </t>
    </r>
    <r>
      <rPr>
        <b/>
        <sz val="11"/>
        <color indexed="8"/>
        <rFont val="宋体"/>
        <family val="3"/>
        <charset val="134"/>
      </rPr>
      <t>Shen J</t>
    </r>
    <r>
      <rPr>
        <sz val="11"/>
        <color indexed="8"/>
        <rFont val="宋体"/>
        <family val="3"/>
        <charset val="134"/>
      </rPr>
      <t>. Multi-sensor and multi-level information fusion model for compressor blade crack detection[J]Measurement.2023.11</t>
    </r>
    <r>
      <rPr>
        <sz val="11"/>
        <color indexed="10"/>
        <rFont val="宋体"/>
        <family val="3"/>
        <charset val="134"/>
      </rPr>
      <t>,</t>
    </r>
    <r>
      <rPr>
        <sz val="11"/>
        <color indexed="8"/>
        <rFont val="宋体"/>
        <family val="3"/>
        <charset val="134"/>
      </rPr>
      <t>2023年11月在线发</t>
    </r>
    <r>
      <rPr>
        <sz val="11"/>
        <rFont val="宋体"/>
        <family val="3"/>
        <charset val="134"/>
      </rPr>
      <t>表,二区二作</t>
    </r>
    <r>
      <rPr>
        <sz val="11"/>
        <color indexed="19"/>
        <rFont val="宋体"/>
        <family val="3"/>
        <charset val="134"/>
      </rPr>
      <t>+40*0.4=16</t>
    </r>
    <r>
      <rPr>
        <sz val="11"/>
        <color indexed="10"/>
        <rFont val="宋体"/>
        <family val="3"/>
        <charset val="134"/>
      </rPr>
      <t xml:space="preserve">                                        </t>
    </r>
    <r>
      <rPr>
        <sz val="11"/>
        <color indexed="8"/>
        <rFont val="宋体"/>
        <family val="3"/>
        <charset val="134"/>
      </rPr>
      <t xml:space="preserve">4.  Ma T, </t>
    </r>
    <r>
      <rPr>
        <b/>
        <sz val="11"/>
        <color indexed="8"/>
        <rFont val="宋体"/>
        <family val="3"/>
        <charset val="134"/>
      </rPr>
      <t>Shen J</t>
    </r>
    <r>
      <rPr>
        <sz val="11"/>
        <color indexed="8"/>
        <rFont val="宋体"/>
        <family val="3"/>
        <charset val="134"/>
      </rPr>
      <t>, et al. A two-level fusion model of vibro-acoustic signals for centrifugal fan blade crack detection[J]STRUCTURAL HEALTH MONITORING-AN INTERNATIONAL JOURNAL.2024.4,2024年4月在线发表</t>
    </r>
    <r>
      <rPr>
        <sz val="11"/>
        <rFont val="宋体"/>
        <family val="3"/>
        <charset val="134"/>
      </rPr>
      <t>,二区二作</t>
    </r>
    <r>
      <rPr>
        <sz val="11"/>
        <color indexed="19"/>
        <rFont val="宋体"/>
        <family val="3"/>
        <charset val="134"/>
      </rPr>
      <t xml:space="preserve">+40*0.4=16   </t>
    </r>
    <r>
      <rPr>
        <sz val="11"/>
        <color indexed="10"/>
        <rFont val="宋体"/>
        <family val="3"/>
        <charset val="134"/>
      </rPr>
      <t xml:space="preserve">                                        </t>
    </r>
    <r>
      <rPr>
        <sz val="11"/>
        <color indexed="8"/>
        <rFont val="宋体"/>
        <family val="3"/>
        <charset val="134"/>
      </rPr>
      <t>5. Song D, Ma T,</t>
    </r>
    <r>
      <rPr>
        <b/>
        <sz val="11"/>
        <color indexed="8"/>
        <rFont val="宋体"/>
        <family val="3"/>
        <charset val="134"/>
      </rPr>
      <t xml:space="preserve"> Shen J</t>
    </r>
    <r>
      <rPr>
        <sz val="11"/>
        <color indexed="8"/>
        <rFont val="宋体"/>
        <family val="3"/>
        <charset val="134"/>
      </rPr>
      <t>, et al. Incremental Learning-Based Quantitative Crack Detection Using Prioritized Experience Replaying and Layered Importance Sampling[J]IEEE Sensors Journal.2024.8,2024年8月1日在线发表</t>
    </r>
    <r>
      <rPr>
        <sz val="11"/>
        <rFont val="宋体"/>
        <family val="3"/>
        <charset val="134"/>
      </rPr>
      <t>,二区三作</t>
    </r>
    <r>
      <rPr>
        <sz val="11"/>
        <color indexed="19"/>
        <rFont val="宋体"/>
        <family val="3"/>
        <charset val="134"/>
      </rPr>
      <t>+40*0.2=8</t>
    </r>
    <r>
      <rPr>
        <sz val="11"/>
        <color indexed="10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 xml:space="preserve">                                 6.  </t>
    </r>
    <r>
      <rPr>
        <b/>
        <sz val="11"/>
        <color indexed="8"/>
        <rFont val="宋体"/>
        <family val="3"/>
        <charset val="134"/>
      </rPr>
      <t>沈君贤</t>
    </r>
    <r>
      <rPr>
        <sz val="11"/>
        <color indexed="8"/>
        <rFont val="宋体"/>
        <family val="3"/>
        <charset val="134"/>
      </rPr>
      <t>,马天池,宋狄,等.基于可解释选择性集成框架的离心风机叶片裂纹损伤检测[J].机械工程学报,2024,60(12):183-193.   ,一级学会会刊，6月EI检索，</t>
    </r>
    <r>
      <rPr>
        <sz val="11"/>
        <color indexed="8"/>
        <rFont val="宋体"/>
        <family val="3"/>
        <charset val="134"/>
      </rPr>
      <t>一作</t>
    </r>
    <r>
      <rPr>
        <sz val="11"/>
        <color indexed="19"/>
        <rFont val="宋体"/>
        <family val="3"/>
        <charset val="134"/>
      </rPr>
      <t xml:space="preserve">+16*0.8=12.8     </t>
    </r>
    <r>
      <rPr>
        <sz val="11"/>
        <color indexed="8"/>
        <rFont val="宋体"/>
        <family val="3"/>
        <charset val="134"/>
      </rPr>
      <t xml:space="preserve">                   </t>
    </r>
    <phoneticPr fontId="5" type="noConversion"/>
  </si>
  <si>
    <r>
      <t>1.一种基于故障特征融合的轴承健康监测方法.授权号:  CN114509266B,时间2023年12月1日，学生一作</t>
    </r>
    <r>
      <rPr>
        <sz val="11"/>
        <color indexed="19"/>
        <rFont val="宋体"/>
        <family val="3"/>
        <charset val="134"/>
      </rPr>
      <t>+5</t>
    </r>
    <phoneticPr fontId="5" type="noConversion"/>
  </si>
  <si>
    <t>218554</t>
  </si>
  <si>
    <t>张加俏</t>
  </si>
  <si>
    <t>13057096219</t>
    <phoneticPr fontId="5" type="noConversion"/>
  </si>
  <si>
    <r>
      <t>东南大学博士研究生创新能力提升计划</t>
    </r>
    <r>
      <rPr>
        <sz val="11"/>
        <color indexed="19"/>
        <rFont val="宋体"/>
        <family val="3"/>
        <charset val="134"/>
      </rPr>
      <t>+5</t>
    </r>
    <phoneticPr fontId="5" type="noConversion"/>
  </si>
  <si>
    <r>
      <t>1.Cryogenic mechanical and hydrogen-barrier properties of carbon fiber composites for type V cryo-compressed hydrogen storage vessels-Composites Communications-published-2023年9月19日-一作二区</t>
    </r>
    <r>
      <rPr>
        <sz val="11"/>
        <color indexed="19"/>
        <rFont val="宋体"/>
        <family val="3"/>
        <charset val="134"/>
      </rPr>
      <t>+40*0.8=32</t>
    </r>
    <r>
      <rPr>
        <sz val="11"/>
        <color indexed="8"/>
        <rFont val="宋体"/>
        <family val="3"/>
        <charset val="134"/>
      </rPr>
      <t>;
2.Review on linerless type V cryo-compressed hydrogen storage vessels: Resin toughening and hydrogen-barrier properties control-Renewable and Sustainable Energy Reviews-published-2023年11月2日-一区共一</t>
    </r>
    <r>
      <rPr>
        <sz val="11"/>
        <color indexed="10"/>
        <rFont val="宋体"/>
        <family val="3"/>
        <charset val="134"/>
      </rPr>
      <t>+1.5*50/2=37.5</t>
    </r>
    <r>
      <rPr>
        <sz val="11"/>
        <color indexed="19"/>
        <rFont val="宋体"/>
        <family val="3"/>
        <charset val="134"/>
      </rPr>
      <t>+1.5*50/2*4/5=30</t>
    </r>
    <r>
      <rPr>
        <sz val="11"/>
        <color indexed="10"/>
        <rFont val="宋体"/>
        <family val="3"/>
        <charset val="134"/>
      </rPr>
      <t>（共一最后还要*4/5）</t>
    </r>
    <r>
      <rPr>
        <sz val="11"/>
        <color indexed="8"/>
        <rFont val="宋体"/>
        <family val="3"/>
        <charset val="134"/>
      </rPr>
      <t xml:space="preserve">
3.Improve the gas-barrier and mechanical performance of epoxy resin by Co-modification from montmorillonite and polyethylene glycol-International Journal of Hydrogen Energy-published-2024年4月10日-二区共一</t>
    </r>
    <r>
      <rPr>
        <sz val="11"/>
        <color indexed="10"/>
        <rFont val="宋体"/>
        <family val="3"/>
        <charset val="134"/>
      </rPr>
      <t>+1.5*40/2/=30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19"/>
        <rFont val="宋体"/>
        <family val="3"/>
        <charset val="134"/>
      </rPr>
      <t>+1.5*40/2/0.8=24</t>
    </r>
    <r>
      <rPr>
        <sz val="11"/>
        <color indexed="10"/>
        <rFont val="宋体"/>
        <family val="3"/>
        <charset val="134"/>
      </rPr>
      <t>（共一最后还要*4/5）</t>
    </r>
    <phoneticPr fontId="5" type="noConversion"/>
  </si>
  <si>
    <r>
      <t>1.一种无内衬深冷高压储氢气瓶制备方法-2022107672748-20240322-二作（老师一作）</t>
    </r>
    <r>
      <rPr>
        <sz val="11"/>
        <color indexed="19"/>
        <rFont val="宋体"/>
        <family val="3"/>
        <charset val="134"/>
      </rPr>
      <t>+5*0.8=4</t>
    </r>
    <r>
      <rPr>
        <sz val="11"/>
        <color indexed="8"/>
        <rFont val="宋体"/>
        <family val="3"/>
        <charset val="134"/>
      </rPr>
      <t>；2.一种无内衬深冷高压储氢气瓶及制备方法-2023100415757-20240809-三作（老师一作）</t>
    </r>
    <r>
      <rPr>
        <sz val="11"/>
        <color indexed="19"/>
        <rFont val="宋体"/>
        <family val="3"/>
        <charset val="134"/>
      </rPr>
      <t>+5*0.4=2</t>
    </r>
    <r>
      <rPr>
        <sz val="11"/>
        <color indexed="8"/>
        <rFont val="宋体"/>
        <family val="3"/>
        <charset val="134"/>
      </rPr>
      <t>；</t>
    </r>
    <phoneticPr fontId="5" type="noConversion"/>
  </si>
  <si>
    <r>
      <t>1.一种全复合材料承压设备的制造方法-202410012118X-20240507-三作（老师一作）</t>
    </r>
    <r>
      <rPr>
        <sz val="11"/>
        <color indexed="19"/>
        <rFont val="宋体"/>
        <family val="3"/>
        <charset val="134"/>
      </rPr>
      <t>+2*0.4=0.8</t>
    </r>
    <r>
      <rPr>
        <sz val="11"/>
        <color indexed="8"/>
        <rFont val="宋体"/>
        <family val="3"/>
        <charset val="134"/>
      </rPr>
      <t>；</t>
    </r>
    <phoneticPr fontId="5" type="noConversion"/>
  </si>
  <si>
    <t>沈童</t>
    <phoneticPr fontId="5" type="noConversion"/>
  </si>
  <si>
    <r>
      <t>1.Stability Analysis and Control Validation of DDEV in Handling Limit via SOSP: A Strategy Based on Stability Region-IEEE Transactions on Automation Science and Engineering-published-2023.11-学生一作一区+</t>
    </r>
    <r>
      <rPr>
        <sz val="11"/>
        <color indexed="10"/>
        <rFont val="宋体"/>
        <family val="3"/>
        <charset val="134"/>
      </rPr>
      <t>50*0.8</t>
    </r>
    <r>
      <rPr>
        <sz val="11"/>
        <color indexed="11"/>
        <rFont val="宋体"/>
        <family val="3"/>
        <charset val="134"/>
      </rPr>
      <t xml:space="preserve">=40 + 40*0.8=32 </t>
    </r>
    <r>
      <rPr>
        <sz val="11"/>
        <color indexed="10"/>
        <rFont val="宋体"/>
        <family val="3"/>
        <charset val="134"/>
      </rPr>
      <t>（该期刊为2区）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color theme="1"/>
        <rFont val="等线"/>
        <family val="2"/>
        <scheme val="minor"/>
      </rPr>
      <t>2.A Robust Adaptive Fault-Tolerant Estimator for Sideslip Angle and Tire Cornering Stiffness With Multiple Missing Data-IEEE/ASME Transactions on Mechatronics-published-2024.06-学生三作一区</t>
    </r>
    <r>
      <rPr>
        <sz val="11"/>
        <color indexed="19"/>
        <rFont val="宋体"/>
        <family val="3"/>
        <charset val="134"/>
      </rPr>
      <t>+50*0.2=10</t>
    </r>
    <r>
      <rPr>
        <sz val="11"/>
        <color indexed="8"/>
        <rFont val="宋体"/>
        <family val="3"/>
        <charset val="134"/>
      </rPr>
      <t xml:space="preserve">
3.APTEN-Planner: Autonomous Parking of Semi-Trailer Train in Extremely Narrow Environments-IEEE Transactions on Intelligent Transportation Systems-published-2023.12-学生二作一区+</t>
    </r>
    <r>
      <rPr>
        <sz val="11"/>
        <color indexed="19"/>
        <rFont val="宋体"/>
        <family val="3"/>
        <charset val="134"/>
      </rPr>
      <t>50*0.4=20</t>
    </r>
    <r>
      <rPr>
        <sz val="11"/>
        <color indexed="8"/>
        <rFont val="宋体"/>
        <family val="3"/>
        <charset val="134"/>
      </rPr>
      <t xml:space="preserve">
4.Lane-Change Trajectory Planning and Control Based on Stability Region for Distributed Drive Electric Vehicle-IEEE Transactions on Vehicular Technology-published-2023.10-学生二作二区</t>
    </r>
    <r>
      <rPr>
        <sz val="11"/>
        <color indexed="19"/>
        <rFont val="宋体"/>
        <family val="3"/>
        <charset val="134"/>
      </rPr>
      <t>+40*0.4=16</t>
    </r>
    <r>
      <rPr>
        <sz val="11"/>
        <color indexed="10"/>
        <rFont val="宋体"/>
        <family val="3"/>
        <charset val="134"/>
      </rPr>
      <t xml:space="preserve">
5</t>
    </r>
    <r>
      <rPr>
        <sz val="11"/>
        <color indexed="8"/>
        <rFont val="宋体"/>
        <family val="3"/>
        <charset val="134"/>
      </rPr>
      <t>.A Multi-Vehicle Game-Theoretic Framework for Decision Making and Planning of Autonomous Vehicles in Mixed Traffic-IEEE Transactions on Intelligent Vehicles-published-2023.10-学生三作一区</t>
    </r>
    <r>
      <rPr>
        <sz val="11"/>
        <color indexed="19"/>
        <rFont val="宋体"/>
        <family val="3"/>
        <charset val="134"/>
      </rPr>
      <t>+50*0.2=10</t>
    </r>
    <phoneticPr fontId="5" type="noConversion"/>
  </si>
  <si>
    <r>
      <t>1.Multi-modes Torque Distribution Strategy Based on Maneuverable Stability Region for Distributed Drive Electric Vehicles-published-2024.07-学生二作</t>
    </r>
    <r>
      <rPr>
        <sz val="11"/>
        <color indexed="19"/>
        <rFont val="宋体"/>
        <family val="3"/>
        <charset val="134"/>
      </rPr>
      <t>+4*0.4=1.6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2.A Novel Robust Full-speed Adaptive Cruise Control for Intelligent Vehicles-published-2023.10-学生二作</t>
    </r>
    <r>
      <rPr>
        <sz val="11"/>
        <color indexed="19"/>
        <rFont val="宋体"/>
        <family val="3"/>
        <charset val="134"/>
      </rPr>
      <t>+4*0.4=1.6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 xml:space="preserve">
</t>
    </r>
    <phoneticPr fontId="5" type="noConversion"/>
  </si>
  <si>
    <r>
      <t>1.一种基于深度神经网络的汽车稳定性因数预测方法-CN113705865B-	2024-05-03-二作学生一作</t>
    </r>
    <r>
      <rPr>
        <sz val="11"/>
        <color indexed="19"/>
        <rFont val="宋体"/>
        <family val="3"/>
        <charset val="134"/>
      </rPr>
      <t>+5*0.4=2</t>
    </r>
    <phoneticPr fontId="5" type="noConversion"/>
  </si>
  <si>
    <t>218563</t>
  </si>
  <si>
    <t>马超凡</t>
  </si>
  <si>
    <r>
      <t xml:space="preserve">1. Surface Roughness Effects on Confined Nanoscale Transport of Ions and Biomolecules, Small Methods, published, 2023-12-27, </t>
    </r>
    <r>
      <rPr>
        <sz val="11"/>
        <color indexed="8"/>
        <rFont val="DengXian"/>
      </rPr>
      <t>一作二区（学生共同一作）</t>
    </r>
    <r>
      <rPr>
        <sz val="11"/>
        <color indexed="10"/>
        <rFont val="DengXian"/>
      </rPr>
      <t xml:space="preserve">+1.5*40/2/=30 </t>
    </r>
    <r>
      <rPr>
        <sz val="11"/>
        <color indexed="19"/>
        <rFont val="DengXian"/>
      </rPr>
      <t>+1.5*40/2/0.8=24</t>
    </r>
    <r>
      <rPr>
        <sz val="11"/>
        <color indexed="10"/>
        <rFont val="DengXian"/>
      </rPr>
      <t>（共一最后还要*4/5）</t>
    </r>
    <r>
      <rPr>
        <sz val="11"/>
        <color indexed="8"/>
        <rFont val="DengXian"/>
      </rPr>
      <t xml:space="preserve">
</t>
    </r>
    <r>
      <rPr>
        <sz val="11"/>
        <color indexed="8"/>
        <rFont val="Calibri"/>
        <family val="2"/>
      </rPr>
      <t>2.Confined Transport Behavior of Biomolecules within Tilted Nanopores</t>
    </r>
    <r>
      <rPr>
        <sz val="11"/>
        <color indexed="8"/>
        <rFont val="DengXian"/>
      </rPr>
      <t>，</t>
    </r>
    <r>
      <rPr>
        <sz val="11"/>
        <color indexed="8"/>
        <rFont val="Calibri"/>
        <family val="2"/>
      </rPr>
      <t>J. Phys. Chem. B</t>
    </r>
    <r>
      <rPr>
        <sz val="11"/>
        <color indexed="8"/>
        <rFont val="DengXian"/>
      </rPr>
      <t>，</t>
    </r>
    <r>
      <rPr>
        <sz val="11"/>
        <color indexed="8"/>
        <rFont val="Calibri"/>
        <family val="2"/>
      </rPr>
      <t>published</t>
    </r>
    <r>
      <rPr>
        <sz val="11"/>
        <color indexed="8"/>
        <rFont val="DengXian"/>
      </rPr>
      <t>，2024-03-21</t>
    </r>
    <r>
      <rPr>
        <sz val="11"/>
        <color indexed="8"/>
        <rFont val="Calibri"/>
        <family val="2"/>
      </rPr>
      <t>,</t>
    </r>
    <r>
      <rPr>
        <sz val="11"/>
        <color indexed="19"/>
        <rFont val="Calibri"/>
        <family val="2"/>
      </rPr>
      <t xml:space="preserve">40*0.8=32 </t>
    </r>
    <r>
      <rPr>
        <sz val="11"/>
        <color indexed="8"/>
        <rFont val="DengXian"/>
      </rPr>
      <t>一作二区（学生一作）</t>
    </r>
    <r>
      <rPr>
        <sz val="11"/>
        <color indexed="8"/>
        <rFont val="Calibri"/>
        <family val="2"/>
      </rPr>
      <t xml:space="preserve">
3.Trapping and recapturing single DNA molecules with pore-cavity-pore device</t>
    </r>
    <r>
      <rPr>
        <sz val="11"/>
        <color indexed="8"/>
        <rFont val="DengXian"/>
      </rPr>
      <t>，Nanotechnology，published，2024-08-12, 二作4区（学生二作）</t>
    </r>
    <r>
      <rPr>
        <sz val="11"/>
        <color indexed="11"/>
        <rFont val="DengXian"/>
      </rPr>
      <t>+20*2/5=8</t>
    </r>
    <r>
      <rPr>
        <sz val="11"/>
        <color indexed="10"/>
        <rFont val="DengXian"/>
      </rPr>
      <t xml:space="preserve">
</t>
    </r>
    <r>
      <rPr>
        <sz val="11"/>
        <rFont val="DengXian"/>
      </rPr>
      <t>4.Conformation Influence of DNA on the Detection Signal through Solid-State Nanopores，Langmuir，published，2024-05-07, 二作2区（学生二作）</t>
    </r>
    <r>
      <rPr>
        <sz val="11"/>
        <color indexed="11"/>
        <rFont val="DengXian"/>
      </rPr>
      <t>+40*2/5=16</t>
    </r>
    <r>
      <rPr>
        <sz val="11"/>
        <rFont val="DengXian"/>
      </rPr>
      <t xml:space="preserve">
5.Single-Digit Nanobubble Sensing via Nanopore Technology，Analytical Chemistry，published，2024-06-11, 三作1区（学生三作）</t>
    </r>
    <r>
      <rPr>
        <sz val="11"/>
        <color indexed="11"/>
        <rFont val="DengXian"/>
      </rPr>
      <t>+50*1/5=10</t>
    </r>
    <r>
      <rPr>
        <sz val="11"/>
        <rFont val="DengXian"/>
      </rPr>
      <t xml:space="preserve">
</t>
    </r>
    <phoneticPr fontId="5" type="noConversion"/>
  </si>
  <si>
    <t>219116</t>
  </si>
  <si>
    <t>徐瑞</t>
  </si>
  <si>
    <r>
      <t>1.Design and Realization of Scanning Probe Microscope Based on a T-shaped High-aspect-Ratio Probe-Measurement Science and Technology-published-2023/10/31-一作三区（学生一作）</t>
    </r>
    <r>
      <rPr>
        <sz val="11"/>
        <color indexed="19"/>
        <rFont val="宋体"/>
        <family val="3"/>
        <charset val="134"/>
      </rPr>
      <t>+20*0.8=16</t>
    </r>
    <r>
      <rPr>
        <sz val="11"/>
        <color indexed="8"/>
        <rFont val="宋体"/>
        <family val="3"/>
        <charset val="134"/>
      </rPr>
      <t xml:space="preserve">
2.Application of calibrated and reusable probes on a home-made scanning probe microscope platform-Review of Scientific Instruments--published-2024/1/11-一作四区（学生一作）</t>
    </r>
    <r>
      <rPr>
        <sz val="11"/>
        <color indexed="19"/>
        <rFont val="宋体"/>
        <family val="3"/>
        <charset val="134"/>
      </rPr>
      <t>+20*0.8=16</t>
    </r>
    <r>
      <rPr>
        <sz val="11"/>
        <color indexed="8"/>
        <rFont val="宋体"/>
        <family val="3"/>
        <charset val="134"/>
      </rPr>
      <t xml:space="preserve">
3.Molecular dynamics investigation of wear mechanisms in drilling motion for FeCrNiCoAl high-entropy alloy-Tribology International-published-2024/4/28-二作一区（学生一作）</t>
    </r>
    <r>
      <rPr>
        <sz val="11"/>
        <color indexed="19"/>
        <rFont val="宋体"/>
        <family val="3"/>
        <charset val="134"/>
      </rPr>
      <t>+50*0.4=20</t>
    </r>
    <r>
      <rPr>
        <sz val="11"/>
        <color indexed="8"/>
        <rFont val="宋体"/>
        <family val="3"/>
        <charset val="134"/>
      </rPr>
      <t xml:space="preserve">
4.Anisotropic thermal diffusivity measurement of thin films: From a few to hundreds of microns-International Journal of Heat and Mass Transfer-published-2024/4/2-二作二区（学生一作）</t>
    </r>
    <r>
      <rPr>
        <sz val="11"/>
        <color indexed="19"/>
        <rFont val="宋体"/>
        <family val="3"/>
        <charset val="134"/>
      </rPr>
      <t>+40*0.4=16</t>
    </r>
    <phoneticPr fontId="5" type="noConversion"/>
  </si>
  <si>
    <t>韩滨</t>
  </si>
  <si>
    <r>
      <t>1.Deposit characteristics, morphology and microstructure regulation of 
single-track nickel-based alloy using quasi-continuous-wave laser direct 
energy deposition-Surface &amp; Coatings Technology-published-2024.2.29-中科院2区，学生一作</t>
    </r>
    <r>
      <rPr>
        <sz val="11"/>
        <color indexed="19"/>
        <rFont val="宋体"/>
        <family val="3"/>
        <charset val="134"/>
      </rPr>
      <t>+40*0.8=32</t>
    </r>
    <r>
      <rPr>
        <b/>
        <sz val="11"/>
        <color indexed="19"/>
        <rFont val="宋体"/>
        <family val="3"/>
        <charset val="134"/>
      </rPr>
      <t xml:space="preserve"> </t>
    </r>
    <r>
      <rPr>
        <b/>
        <sz val="11"/>
        <color indexed="8"/>
        <rFont val="宋体"/>
        <family val="3"/>
        <charset val="134"/>
      </rPr>
      <t xml:space="preserve">
</t>
    </r>
    <r>
      <rPr>
        <sz val="11"/>
        <color indexed="8"/>
        <rFont val="宋体"/>
        <family val="3"/>
        <charset val="134"/>
      </rPr>
      <t>2.Effects of TiC addition on the interface stability, microstructure, and 
mechanical properties of IN718 fabricated by laser direct metal deposition: 
A combined experimental, DFT and MD study-Intermetallics-published-2024.5-中科院2区，学生二作</t>
    </r>
    <r>
      <rPr>
        <sz val="11"/>
        <color indexed="19"/>
        <rFont val="宋体"/>
        <family val="3"/>
        <charset val="134"/>
      </rPr>
      <t>+40*0.4=16</t>
    </r>
    <r>
      <rPr>
        <b/>
        <sz val="11"/>
        <color indexed="8"/>
        <rFont val="宋体"/>
        <family val="3"/>
        <charset val="134"/>
      </rPr>
      <t xml:space="preserve">
</t>
    </r>
    <r>
      <rPr>
        <sz val="11"/>
        <color indexed="8"/>
        <rFont val="宋体"/>
        <family val="3"/>
        <charset val="134"/>
      </rPr>
      <t>3.Effects of TiC addition on the hot corrosion behavior of IN718 fabricated by 
laser direct metal deposition-Materials Chemistry and Physics-published-2023.9.14-中科院3区，学生二作</t>
    </r>
    <r>
      <rPr>
        <sz val="11"/>
        <color indexed="19"/>
        <rFont val="宋体"/>
        <family val="3"/>
        <charset val="134"/>
      </rPr>
      <t>+20*0.4=8</t>
    </r>
    <r>
      <rPr>
        <sz val="11"/>
        <color indexed="8"/>
        <rFont val="宋体"/>
        <family val="3"/>
        <charset val="134"/>
      </rPr>
      <t xml:space="preserve">
4. Predicting the porosity of as-built additive manufactured samples based on machine learning method for small datasets-optics and laser technology，published，中科院2区，学生三作，2024.5 </t>
    </r>
    <r>
      <rPr>
        <sz val="11"/>
        <color indexed="19"/>
        <rFont val="宋体"/>
        <family val="3"/>
        <charset val="134"/>
      </rPr>
      <t>+40*0.2=8</t>
    </r>
    <phoneticPr fontId="5" type="noConversion"/>
  </si>
  <si>
    <t>218555</t>
  </si>
  <si>
    <t>张晨</t>
  </si>
  <si>
    <r>
      <t xml:space="preserve">1.Strength and toughness of semicrystalline polymer fibers: Influence of molecular chain entanglement - Polymer -Published - 2024.06.03 - </t>
    </r>
    <r>
      <rPr>
        <sz val="11"/>
        <color indexed="8"/>
        <rFont val="宋体"/>
        <family val="3"/>
        <charset val="134"/>
      </rPr>
      <t>二区一作（学生一作）</t>
    </r>
    <r>
      <rPr>
        <sz val="11"/>
        <color indexed="19"/>
        <rFont val="Times New Roman"/>
        <family val="1"/>
      </rPr>
      <t>+ 40*0.8=32</t>
    </r>
    <r>
      <rPr>
        <sz val="11"/>
        <color indexed="10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 xml:space="preserve">
2. Design strategy of poly (L-lactic acid) mixed braided stent: The influence of braiding ratio of thick and thin monofilaments - 
JOURNAL OF APPLIED POLYMER SCIENCE - Published - 2024.03.15 - </t>
    </r>
    <r>
      <rPr>
        <sz val="11"/>
        <color indexed="8"/>
        <rFont val="宋体"/>
        <family val="3"/>
        <charset val="134"/>
      </rPr>
      <t>三区一作（学生一作）</t>
    </r>
    <r>
      <rPr>
        <sz val="11"/>
        <color indexed="19"/>
        <rFont val="Times New Roman"/>
        <family val="1"/>
      </rPr>
      <t>+20*0.8=16</t>
    </r>
    <r>
      <rPr>
        <sz val="11"/>
        <color indexed="8"/>
        <rFont val="Times New Roman"/>
        <family val="1"/>
      </rPr>
      <t xml:space="preserve">
3.Strengthen oriented poly (L-lactic acid) monofilaments via mechanical training - 
INTERNATIONAL JOURNAL OF BIOLOGICAL MACROMOLECULES - Published - 2024.04 - </t>
    </r>
    <r>
      <rPr>
        <sz val="11"/>
        <color indexed="8"/>
        <rFont val="宋体"/>
        <family val="3"/>
        <charset val="134"/>
      </rPr>
      <t>一区三作</t>
    </r>
    <r>
      <rPr>
        <sz val="11"/>
        <color indexed="8"/>
        <rFont val="Times New Roman"/>
        <family val="1"/>
      </rPr>
      <t xml:space="preserve"> </t>
    </r>
    <r>
      <rPr>
        <sz val="11"/>
        <color indexed="19"/>
        <rFont val="Times New Roman"/>
        <family val="1"/>
      </rPr>
      <t>+ 50*0.2=10</t>
    </r>
    <r>
      <rPr>
        <sz val="11"/>
        <color indexed="8"/>
        <rFont val="Times New Roman"/>
        <family val="1"/>
      </rPr>
      <t xml:space="preserve">
4. Fabrication of piezoelectric poly(l-lactic acid) nanofiber membranes with controllable properties - 
POLYMERS FOR ADVANCED TECHNOLOGIES -2024.08.18 -</t>
    </r>
    <r>
      <rPr>
        <sz val="11"/>
        <color indexed="8"/>
        <rFont val="宋体"/>
        <family val="3"/>
        <charset val="134"/>
      </rPr>
      <t>四区三作</t>
    </r>
    <r>
      <rPr>
        <sz val="11"/>
        <color indexed="8"/>
        <rFont val="Times New Roman"/>
        <family val="1"/>
      </rPr>
      <t xml:space="preserve"> </t>
    </r>
    <r>
      <rPr>
        <sz val="11"/>
        <color indexed="19"/>
        <rFont val="Times New Roman"/>
        <family val="1"/>
      </rPr>
      <t>+20*0.2=4</t>
    </r>
    <r>
      <rPr>
        <sz val="11"/>
        <color indexed="8"/>
        <rFont val="Times New Roman"/>
        <family val="1"/>
      </rPr>
      <t xml:space="preserve">
</t>
    </r>
    <phoneticPr fontId="5" type="noConversion"/>
  </si>
  <si>
    <t>218568</t>
  </si>
  <si>
    <t>缪秋华</t>
  </si>
  <si>
    <r>
      <t>1.Segregation flow behavior of polydisperse particle mixture with skewed distribution in a rotating drum - Powder Technology -published - 1 August 2024 - 学生一作 二区</t>
    </r>
    <r>
      <rPr>
        <sz val="11"/>
        <color indexed="19"/>
        <rFont val="宋体"/>
        <family val="3"/>
        <charset val="134"/>
      </rPr>
      <t>+40*0.8=32</t>
    </r>
    <r>
      <rPr>
        <sz val="11"/>
        <color indexed="8"/>
        <rFont val="宋体"/>
        <family val="3"/>
        <charset val="134"/>
      </rPr>
      <t xml:space="preserve">
2.Application of the combination on data-driven and discrete element model: Particle segregation prediction and classification in rotary drums - Chemical Engineering Research &amp; Design-published - December 2023 - 学生一作 三区</t>
    </r>
    <r>
      <rPr>
        <sz val="11"/>
        <color indexed="19"/>
        <rFont val="宋体"/>
        <family val="3"/>
        <charset val="134"/>
      </rPr>
      <t>+20*0.8=16</t>
    </r>
    <r>
      <rPr>
        <sz val="11"/>
        <color indexed="8"/>
        <rFont val="宋体"/>
        <family val="3"/>
        <charset val="134"/>
      </rPr>
      <t xml:space="preserve">
3.Source-Free Domain Adaptation for Transferable Remaining Useful Life Prediction of Machine Considering Source Data Absence - Reliability Engineering &amp; System Safety -published - June 2024 - 学生三作 一区</t>
    </r>
    <r>
      <rPr>
        <sz val="11"/>
        <color indexed="19"/>
        <rFont val="宋体"/>
        <family val="3"/>
        <charset val="134"/>
      </rPr>
      <t>+50*0.2=10</t>
    </r>
    <phoneticPr fontId="5" type="noConversion"/>
  </si>
  <si>
    <r>
      <t xml:space="preserve">1.Particle segregation prediction method in drums combining data-driven and discrete element model - 2023 4th International Conference on Big Data &amp; Artificial Intelligence &amp; Software Engineering (ICBASE-Nanjing）-published - 03 November 2023 - 学生三作 - EI </t>
    </r>
    <r>
      <rPr>
        <sz val="11"/>
        <color indexed="19"/>
        <rFont val="宋体"/>
        <family val="3"/>
        <charset val="134"/>
      </rPr>
      <t>+4*0.2=0.8</t>
    </r>
    <r>
      <rPr>
        <sz val="11"/>
        <color indexed="10"/>
        <rFont val="宋体"/>
        <family val="3"/>
        <charset val="134"/>
      </rPr>
      <t>（按以上条件根据文件计算）</t>
    </r>
    <phoneticPr fontId="5" type="noConversion"/>
  </si>
  <si>
    <r>
      <t>1.适用于准脆性材料力学行为的键基近场动力学本构方法-CN202311720908.5-2023年12月14号-三作（老师一作）</t>
    </r>
    <r>
      <rPr>
        <sz val="11"/>
        <color indexed="19"/>
        <rFont val="宋体"/>
        <family val="3"/>
        <charset val="134"/>
      </rPr>
      <t>+2*0.4=0.8</t>
    </r>
    <phoneticPr fontId="5" type="noConversion"/>
  </si>
  <si>
    <t>219117</t>
  </si>
  <si>
    <t>王平远</t>
  </si>
  <si>
    <t>18112181980</t>
    <phoneticPr fontId="5" type="noConversion"/>
  </si>
  <si>
    <r>
      <t>1</t>
    </r>
    <r>
      <rPr>
        <sz val="10.5"/>
        <color indexed="8"/>
        <rFont val="宋体"/>
        <family val="3"/>
        <charset val="134"/>
      </rPr>
      <t>，</t>
    </r>
    <r>
      <rPr>
        <sz val="10.5"/>
        <color indexed="8"/>
        <rFont val="Times New Roman"/>
        <family val="1"/>
      </rPr>
      <t>An energy management strategy based on dynamic programming for fuel cell hybrid trucks in ports-published-2024.8.13-</t>
    </r>
    <r>
      <rPr>
        <sz val="10.5"/>
        <color indexed="8"/>
        <rFont val="宋体"/>
        <family val="3"/>
        <charset val="134"/>
      </rPr>
      <t>学生一作三区</t>
    </r>
    <r>
      <rPr>
        <sz val="10.5"/>
        <color indexed="10"/>
        <rFont val="Times New Roman"/>
        <family val="1"/>
      </rPr>
      <t xml:space="preserve">+20*0.8=16 </t>
    </r>
    <r>
      <rPr>
        <sz val="10.5"/>
        <color indexed="19"/>
        <rFont val="Times New Roman"/>
        <family val="1"/>
      </rPr>
      <t xml:space="preserve"> +40*0.8=32 </t>
    </r>
    <r>
      <rPr>
        <sz val="10.5"/>
        <color indexed="10"/>
        <rFont val="宋体"/>
        <family val="3"/>
        <charset val="134"/>
      </rPr>
      <t>（该期刊为2区）</t>
    </r>
    <r>
      <rPr>
        <sz val="10.5"/>
        <color indexed="8"/>
        <rFont val="Times New Roman"/>
        <family val="1"/>
      </rPr>
      <t xml:space="preserve">
2.Configuration design of reconfigurable single-product robotic assembly line for capacity scalability-published-2023.11-</t>
    </r>
    <r>
      <rPr>
        <sz val="10.5"/>
        <color indexed="8"/>
        <rFont val="宋体"/>
        <family val="3"/>
        <charset val="134"/>
      </rPr>
      <t>学生三作一区</t>
    </r>
    <r>
      <rPr>
        <sz val="10.5"/>
        <color indexed="19"/>
        <rFont val="Times New Roman"/>
        <family val="1"/>
      </rPr>
      <t>+50*0.2=10</t>
    </r>
    <phoneticPr fontId="5" type="noConversion"/>
  </si>
  <si>
    <r>
      <t>Parameters Estimation of Three-Phase Induction Motors Using Whale Optimization Algorithm-published-2023.11-</t>
    </r>
    <r>
      <rPr>
        <sz val="10"/>
        <color indexed="63"/>
        <rFont val="宋体"/>
        <family val="3"/>
        <charset val="134"/>
      </rPr>
      <t>学生一作</t>
    </r>
    <r>
      <rPr>
        <sz val="10"/>
        <color indexed="19"/>
        <rFont val="Times New Roman"/>
        <family val="1"/>
      </rPr>
      <t>+4*0.8=3.2</t>
    </r>
    <phoneticPr fontId="5" type="noConversion"/>
  </si>
  <si>
    <t>21级宣传委员</t>
    <phoneticPr fontId="5" type="noConversion"/>
  </si>
  <si>
    <t>218560</t>
  </si>
  <si>
    <t>吴津仪</t>
  </si>
  <si>
    <r>
      <t xml:space="preserve">1. A unified lattice Boltzmann - phase field scheme for simulations of solutal
</t>
    </r>
    <r>
      <rPr>
        <sz val="11"/>
        <color indexed="8"/>
        <rFont val="宋体"/>
        <family val="3"/>
        <charset val="134"/>
      </rPr>
      <t>dendrite growth in the presence of melt convection-International journal of heat and mass transfer-accepted-2023/11-一作一区（唯一学生）</t>
    </r>
    <r>
      <rPr>
        <sz val="11"/>
        <color indexed="10"/>
        <rFont val="宋体"/>
        <family val="3"/>
        <charset val="134"/>
      </rPr>
      <t>+50-</t>
    </r>
    <r>
      <rPr>
        <sz val="11"/>
        <color indexed="19"/>
        <rFont val="宋体"/>
        <family val="3"/>
        <charset val="134"/>
      </rPr>
      <t>40（该期刊为2区）</t>
    </r>
    <r>
      <rPr>
        <sz val="11"/>
        <color indexed="8"/>
        <rFont val="宋体"/>
        <family val="3"/>
        <charset val="134"/>
      </rPr>
      <t xml:space="preserve">
</t>
    </r>
    <phoneticPr fontId="5" type="noConversion"/>
  </si>
  <si>
    <t>218565</t>
  </si>
  <si>
    <t>苗雪阳</t>
  </si>
  <si>
    <r>
      <t>1.Nonlinear response analysis of variable speed rotor system under maneuvering flight-Journal of Mechanical Science and Technology-published-2023.10.06-一作四区（学生一作）</t>
    </r>
    <r>
      <rPr>
        <sz val="11"/>
        <color indexed="19"/>
        <rFont val="宋体"/>
        <family val="3"/>
        <charset val="134"/>
      </rPr>
      <t>+20*0.8=16</t>
    </r>
    <r>
      <rPr>
        <sz val="11"/>
        <color indexed="8"/>
        <rFont val="宋体"/>
        <family val="3"/>
        <charset val="134"/>
      </rPr>
      <t xml:space="preserve">
2.Dynamic characteristics of rotor system with parallel and angular misaligned involute spline coupling-Meccanica-published-2024.07.08-一作三区（学生一作）</t>
    </r>
    <r>
      <rPr>
        <sz val="11"/>
        <color indexed="19"/>
        <rFont val="宋体"/>
        <family val="3"/>
        <charset val="134"/>
      </rPr>
      <t>+20*0.8=16</t>
    </r>
    <phoneticPr fontId="5" type="noConversion"/>
  </si>
  <si>
    <t>/</t>
    <phoneticPr fontId="5" type="noConversion"/>
  </si>
  <si>
    <t>何晓良</t>
  </si>
  <si>
    <r>
      <t>Energy-based availability warranty policy with considering preventive maintenance and learning-forgetting effect-
PROCEEDINGS OF THE INSTITUTION OF MECHANICAL ENGINEERS PART O-JOURNAL OF RISK AND RELIABILITY-published-2024.0309-唯一学生/学生一作/四区</t>
    </r>
    <r>
      <rPr>
        <sz val="11"/>
        <color indexed="19"/>
        <rFont val="宋体"/>
        <family val="3"/>
        <charset val="134"/>
      </rPr>
      <t>+20</t>
    </r>
    <phoneticPr fontId="5" type="noConversion"/>
  </si>
  <si>
    <r>
      <t>Operating Condition Recognition Methods of Mechanical System Based on CEEMDAN and GA-DBN-published-01 February 2024-唯一学生/学生一作/EI检索</t>
    </r>
    <r>
      <rPr>
        <sz val="11"/>
        <color indexed="19"/>
        <rFont val="宋体"/>
        <family val="3"/>
        <charset val="134"/>
      </rPr>
      <t>+4</t>
    </r>
    <phoneticPr fontId="5" type="noConversion"/>
  </si>
  <si>
    <t>韩东</t>
  </si>
  <si>
    <t>13605170908</t>
  </si>
  <si>
    <r>
      <t xml:space="preserve">1.Modulating Friction by the Phase of the Vertical Vibrational Excitation at Washboard Frequency-ACS Applied Materials &amp; Interfaces-published-2023.09.18-第二作者-老师一作-中科院二区 </t>
    </r>
    <r>
      <rPr>
        <sz val="11"/>
        <color indexed="10"/>
        <rFont val="宋体"/>
        <family val="3"/>
        <charset val="134"/>
      </rPr>
      <t>+</t>
    </r>
    <r>
      <rPr>
        <sz val="11"/>
        <color indexed="19"/>
        <rFont val="宋体"/>
        <family val="3"/>
        <charset val="134"/>
      </rPr>
      <t>40*0.5=20</t>
    </r>
    <phoneticPr fontId="5" type="noConversion"/>
  </si>
  <si>
    <t>张任飞</t>
    <phoneticPr fontId="5" type="noConversion"/>
  </si>
  <si>
    <r>
      <t xml:space="preserve">1.High climbing and obstacle-crossing performance intelligent tracked inspection robot for cable trenches-INDUSTRIAL ROBOT-THE INTERNATIONAL JOURNAL OF ROBOTICS RESEARCH AND APPLICATION-published-2024.07.01-二作四区 </t>
    </r>
    <r>
      <rPr>
        <sz val="11"/>
        <color indexed="10"/>
        <rFont val="宋体"/>
        <family val="3"/>
        <charset val="134"/>
      </rPr>
      <t>+</t>
    </r>
    <r>
      <rPr>
        <sz val="11"/>
        <color indexed="19"/>
        <rFont val="宋体"/>
        <family val="3"/>
        <charset val="134"/>
      </rPr>
      <t>20*0.4=8</t>
    </r>
    <phoneticPr fontId="5" type="noConversion"/>
  </si>
  <si>
    <r>
      <t xml:space="preserve">1.Design of the Control System and Geometric Parameter Error Calibration for a Rail-Based Cable Tunnel Inspection Robot-accepted-三作 </t>
    </r>
    <r>
      <rPr>
        <sz val="11"/>
        <color indexed="10"/>
        <rFont val="宋体"/>
        <family val="3"/>
        <charset val="134"/>
      </rPr>
      <t>+6*0.2=1.2(未检索到）</t>
    </r>
    <phoneticPr fontId="5" type="noConversion"/>
  </si>
  <si>
    <r>
      <t xml:space="preserve">1.一种悬挂式介入导丝微小力测量方法及系统-ZL 2023 1 1710731.0-2024.08.09-二作（老师一作） </t>
    </r>
    <r>
      <rPr>
        <sz val="11"/>
        <color indexed="19"/>
        <rFont val="宋体"/>
        <family val="3"/>
        <charset val="134"/>
      </rPr>
      <t>+5*0.8=4</t>
    </r>
    <r>
      <rPr>
        <sz val="11"/>
        <color indexed="8"/>
        <rFont val="宋体"/>
        <family val="3"/>
        <charset val="134"/>
      </rPr>
      <t xml:space="preserve">
2.一种草坪修护机器人定位定向方法及系统-ZL 2023 1 1701640.0-2024.08.13-三作（老师一作）</t>
    </r>
    <r>
      <rPr>
        <sz val="11"/>
        <color indexed="19"/>
        <rFont val="宋体"/>
        <family val="3"/>
        <charset val="134"/>
      </rPr>
      <t>+5*0.4=2</t>
    </r>
    <phoneticPr fontId="5" type="noConversion"/>
  </si>
  <si>
    <t>党支部委员</t>
    <phoneticPr fontId="5" type="noConversion"/>
  </si>
  <si>
    <t>218569</t>
  </si>
  <si>
    <t>赵伟</t>
  </si>
  <si>
    <r>
      <t>1.A method for tailoring the antenna harmonic emission limit of radio frequency equipment based on quantitative calculation-accepted-2024年5月-学生一作</t>
    </r>
    <r>
      <rPr>
        <sz val="11"/>
        <color indexed="10"/>
        <rFont val="宋体"/>
        <family val="3"/>
        <charset val="134"/>
      </rPr>
      <t>（4*0.8=3.2）（未检索到）</t>
    </r>
    <r>
      <rPr>
        <sz val="11"/>
        <color indexed="8"/>
        <rFont val="宋体"/>
        <family val="3"/>
        <charset val="134"/>
      </rPr>
      <t>2.Analysis of Magnetic Core Winding of Inductive Coupler for Pulsed Current Injection(PCI)-published-2024年7月-学生二作（</t>
    </r>
    <r>
      <rPr>
        <sz val="11"/>
        <color indexed="19"/>
        <rFont val="宋体"/>
        <family val="3"/>
        <charset val="134"/>
      </rPr>
      <t>4*0.4=1.6</t>
    </r>
    <r>
      <rPr>
        <sz val="11"/>
        <color indexed="8"/>
        <rFont val="宋体"/>
        <family val="3"/>
        <charset val="134"/>
      </rPr>
      <t>）</t>
    </r>
    <phoneticPr fontId="5" type="noConversion"/>
  </si>
  <si>
    <t>218027</t>
  </si>
  <si>
    <t>张馨予</t>
  </si>
  <si>
    <t>17873416253</t>
    <phoneticPr fontId="5" type="noConversion"/>
  </si>
  <si>
    <t>Emerging Themes and Future Directions in Neurodesign and Human-Computer Interaction: A Systematic Review.-published-2024-07-19-学生六作</t>
    <phoneticPr fontId="5" type="noConversion"/>
  </si>
  <si>
    <r>
      <t>Pictorial Usability Metric for User Experience LITE: Development and Psychological Measurement-published-2024-06-01-学生二作</t>
    </r>
    <r>
      <rPr>
        <sz val="11"/>
        <color indexed="19"/>
        <rFont val="宋体"/>
        <family val="3"/>
        <charset val="134"/>
      </rPr>
      <t>+4*0.4=1.6</t>
    </r>
    <phoneticPr fontId="5" type="noConversion"/>
  </si>
  <si>
    <t>218561</t>
  </si>
  <si>
    <t>宗圣康</t>
    <phoneticPr fontId="5" type="noConversion"/>
  </si>
  <si>
    <t>博士一支部组织委员</t>
    <phoneticPr fontId="5" type="noConversion"/>
  </si>
  <si>
    <t>218558</t>
  </si>
  <si>
    <t>陈楠</t>
    <phoneticPr fontId="5" type="noConversion"/>
  </si>
  <si>
    <t>党支部宣传委员</t>
    <phoneticPr fontId="5" type="noConversion"/>
  </si>
  <si>
    <t>218572</t>
  </si>
  <si>
    <t>王若岩</t>
  </si>
  <si>
    <t>218570</t>
  </si>
  <si>
    <t>王进</t>
  </si>
  <si>
    <t>王耀玮</t>
    <phoneticPr fontId="5" type="noConversion"/>
  </si>
  <si>
    <t>刘潇潇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</si>
</sst>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等线"/>
      <family val="2"/>
      <scheme val="minor"/>
    </font>
    <font>
      <b/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9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theme="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11"/>
      <name val="Tahoma"/>
      <family val="2"/>
      <charset val="134"/>
    </font>
    <font>
      <sz val="11"/>
      <color rgb="FF000000"/>
      <name val="宋体"/>
      <family val="3"/>
      <charset val="134"/>
    </font>
    <font>
      <sz val="11"/>
      <color indexed="11"/>
      <name val="宋体"/>
      <family val="3"/>
      <charset val="134"/>
    </font>
    <font>
      <sz val="11"/>
      <color indexed="8"/>
      <name val="Calibri"/>
      <family val="2"/>
    </font>
    <font>
      <sz val="11"/>
      <color indexed="8"/>
      <name val="DengXian"/>
    </font>
    <font>
      <sz val="11"/>
      <color indexed="10"/>
      <name val="DengXian"/>
    </font>
    <font>
      <sz val="11"/>
      <color indexed="19"/>
      <name val="DengXian"/>
    </font>
    <font>
      <sz val="11"/>
      <color indexed="19"/>
      <name val="Calibri"/>
      <family val="2"/>
    </font>
    <font>
      <sz val="11"/>
      <color indexed="11"/>
      <name val="DengXian"/>
    </font>
    <font>
      <sz val="11"/>
      <name val="DengXian"/>
    </font>
    <font>
      <b/>
      <sz val="11"/>
      <color indexed="19"/>
      <name val="宋体"/>
      <family val="3"/>
      <charset val="134"/>
    </font>
    <font>
      <sz val="11"/>
      <color indexed="8"/>
      <name val="Times New Roman"/>
      <family val="1"/>
    </font>
    <font>
      <sz val="11"/>
      <color indexed="19"/>
      <name val="Times New Roman"/>
      <family val="1"/>
    </font>
    <font>
      <sz val="11"/>
      <color indexed="10"/>
      <name val="Times New Roman"/>
      <family val="1"/>
    </font>
    <font>
      <sz val="10.5"/>
      <color indexed="8"/>
      <name val="Times New Roman"/>
      <family val="1"/>
    </font>
    <font>
      <sz val="10.5"/>
      <color indexed="8"/>
      <name val="宋体"/>
      <family val="3"/>
      <charset val="134"/>
    </font>
    <font>
      <sz val="10.5"/>
      <color indexed="10"/>
      <name val="Times New Roman"/>
      <family val="1"/>
    </font>
    <font>
      <sz val="10.5"/>
      <color indexed="19"/>
      <name val="Times New Roman"/>
      <family val="1"/>
    </font>
    <font>
      <sz val="10.5"/>
      <color indexed="10"/>
      <name val="宋体"/>
      <family val="3"/>
      <charset val="134"/>
    </font>
    <font>
      <sz val="10"/>
      <color rgb="FF333333"/>
      <name val="Times New Roman"/>
      <family val="1"/>
    </font>
    <font>
      <sz val="10"/>
      <color indexed="63"/>
      <name val="宋体"/>
      <family val="3"/>
      <charset val="134"/>
    </font>
    <font>
      <sz val="10"/>
      <color indexed="19"/>
      <name val="Times New Roman"/>
      <family val="1"/>
    </font>
    <font>
      <sz val="11"/>
      <color indexed="8"/>
      <name val="Noto Sans CJK SC"/>
      <family val="1"/>
    </font>
    <font>
      <sz val="11"/>
      <color theme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4" fillId="0" borderId="2" xfId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40637434-AE1B-4801-99FD-28A9CCD0E7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U\ING\&#21161;&#31649;\&#35780;&#22870;&#35780;&#20248;\2024\&#21338;&#22763;&#23398;&#19994;&#22870;&#23398;&#37329;\&#27719;&#24635;\21&#32423;&#21338;&#22763;&#23398;&#19994;&#22870;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B1" t="str">
            <v>姓名</v>
          </cell>
          <cell r="C1" t="str">
            <v>学院</v>
          </cell>
          <cell r="D1" t="str">
            <v>专业</v>
          </cell>
          <cell r="E1" t="str">
            <v>规格化平均成绩</v>
          </cell>
        </row>
        <row r="2">
          <cell r="B2" t="str">
            <v>吴津仪</v>
          </cell>
          <cell r="C2" t="str">
            <v>机械工程学院</v>
          </cell>
          <cell r="D2" t="str">
            <v>机械工程(080200)</v>
          </cell>
          <cell r="E2">
            <v>83.33</v>
          </cell>
        </row>
        <row r="3">
          <cell r="B3" t="str">
            <v>张任飞</v>
          </cell>
          <cell r="C3" t="str">
            <v>机械工程学院</v>
          </cell>
          <cell r="D3" t="str">
            <v>机械工程(080200)</v>
          </cell>
          <cell r="E3">
            <v>82.8</v>
          </cell>
        </row>
        <row r="4">
          <cell r="B4" t="str">
            <v>王玮</v>
          </cell>
          <cell r="C4" t="str">
            <v>机械工程学院</v>
          </cell>
          <cell r="D4" t="str">
            <v>机械工程(080200)</v>
          </cell>
          <cell r="E4">
            <v>82.73</v>
          </cell>
        </row>
        <row r="5">
          <cell r="B5" t="str">
            <v>杨利鑫</v>
          </cell>
          <cell r="C5" t="str">
            <v>机械工程学院</v>
          </cell>
          <cell r="D5" t="str">
            <v>机械工程(080200)</v>
          </cell>
          <cell r="E5">
            <v>82.1</v>
          </cell>
        </row>
        <row r="6">
          <cell r="B6" t="str">
            <v>王琳琳</v>
          </cell>
          <cell r="C6" t="str">
            <v>机械工程学院</v>
          </cell>
          <cell r="D6" t="str">
            <v>机械工程(080200)</v>
          </cell>
          <cell r="E6">
            <v>81.73</v>
          </cell>
        </row>
        <row r="7">
          <cell r="B7" t="str">
            <v>白格</v>
          </cell>
          <cell r="C7" t="str">
            <v>机械工程学院</v>
          </cell>
          <cell r="D7" t="str">
            <v>机械工程(080200)</v>
          </cell>
          <cell r="E7">
            <v>81.5</v>
          </cell>
        </row>
        <row r="8">
          <cell r="B8" t="str">
            <v>余传运</v>
          </cell>
          <cell r="C8" t="str">
            <v>机械工程学院</v>
          </cell>
          <cell r="D8" t="str">
            <v>机械(085500)</v>
          </cell>
          <cell r="E8">
            <v>81.400000000000006</v>
          </cell>
        </row>
        <row r="9">
          <cell r="B9" t="str">
            <v>沈童</v>
          </cell>
          <cell r="C9" t="str">
            <v>机械工程学院</v>
          </cell>
          <cell r="D9" t="str">
            <v>机械工程(080200)</v>
          </cell>
          <cell r="E9">
            <v>81.2</v>
          </cell>
        </row>
        <row r="10">
          <cell r="B10" t="str">
            <v>陈晔</v>
          </cell>
          <cell r="C10" t="str">
            <v>机械工程学院</v>
          </cell>
          <cell r="D10" t="str">
            <v>机械(085500)</v>
          </cell>
          <cell r="E10">
            <v>81.099999999999994</v>
          </cell>
        </row>
        <row r="11">
          <cell r="B11" t="str">
            <v>韩滨</v>
          </cell>
          <cell r="C11" t="str">
            <v>机械工程学院</v>
          </cell>
          <cell r="D11" t="str">
            <v>机械(085500)</v>
          </cell>
          <cell r="E11">
            <v>81.099999999999994</v>
          </cell>
        </row>
        <row r="12">
          <cell r="B12" t="str">
            <v>宗圣康</v>
          </cell>
          <cell r="C12" t="str">
            <v>机械工程学院</v>
          </cell>
          <cell r="D12" t="str">
            <v>机械工程(080200)</v>
          </cell>
          <cell r="E12">
            <v>81</v>
          </cell>
        </row>
        <row r="13">
          <cell r="B13" t="str">
            <v>庄集超</v>
          </cell>
          <cell r="C13" t="str">
            <v>机械工程学院</v>
          </cell>
          <cell r="D13" t="str">
            <v>机械工程(080200)</v>
          </cell>
          <cell r="E13">
            <v>81</v>
          </cell>
        </row>
        <row r="14">
          <cell r="B14" t="str">
            <v>何晓良</v>
          </cell>
          <cell r="C14" t="str">
            <v>机械工程学院</v>
          </cell>
          <cell r="D14" t="str">
            <v>机械(085500)</v>
          </cell>
          <cell r="E14">
            <v>81</v>
          </cell>
        </row>
        <row r="15">
          <cell r="B15" t="str">
            <v>陈明智</v>
          </cell>
          <cell r="C15" t="str">
            <v>机械工程学院</v>
          </cell>
          <cell r="D15" t="str">
            <v>机械工程(080200)</v>
          </cell>
          <cell r="E15">
            <v>80.900000000000006</v>
          </cell>
        </row>
        <row r="16">
          <cell r="B16" t="str">
            <v>范帅帅</v>
          </cell>
          <cell r="C16" t="str">
            <v>机械工程学院</v>
          </cell>
          <cell r="D16" t="str">
            <v>机械(085500)</v>
          </cell>
          <cell r="E16">
            <v>80.8</v>
          </cell>
        </row>
        <row r="17">
          <cell r="B17" t="str">
            <v>赵伟</v>
          </cell>
          <cell r="C17" t="str">
            <v>机械工程学院</v>
          </cell>
          <cell r="D17" t="str">
            <v>机械(085500)</v>
          </cell>
          <cell r="E17">
            <v>80.8</v>
          </cell>
        </row>
        <row r="18">
          <cell r="B18" t="str">
            <v>张馨予</v>
          </cell>
          <cell r="C18" t="str">
            <v>机械工程学院</v>
          </cell>
          <cell r="D18" t="str">
            <v>机械工程(080200)</v>
          </cell>
          <cell r="E18">
            <v>80.75</v>
          </cell>
        </row>
        <row r="19">
          <cell r="B19" t="str">
            <v>王平远</v>
          </cell>
          <cell r="C19" t="str">
            <v>机械工程学院</v>
          </cell>
          <cell r="D19" t="str">
            <v>机械(085500)</v>
          </cell>
          <cell r="E19">
            <v>80.7</v>
          </cell>
        </row>
        <row r="20">
          <cell r="B20" t="str">
            <v>陈大鹏</v>
          </cell>
          <cell r="C20" t="str">
            <v>机械工程学院</v>
          </cell>
          <cell r="D20" t="str">
            <v>机械(085500)</v>
          </cell>
          <cell r="E20">
            <v>80.599999999999994</v>
          </cell>
        </row>
        <row r="21">
          <cell r="B21" t="str">
            <v>陈楠</v>
          </cell>
          <cell r="C21" t="str">
            <v>机械工程学院</v>
          </cell>
          <cell r="D21" t="str">
            <v>机械工程(080200)</v>
          </cell>
          <cell r="E21">
            <v>80.599999999999994</v>
          </cell>
        </row>
        <row r="22">
          <cell r="B22" t="str">
            <v>胡雪</v>
          </cell>
          <cell r="C22" t="str">
            <v>机械工程学院</v>
          </cell>
          <cell r="D22" t="str">
            <v>机械工程(080200)</v>
          </cell>
          <cell r="E22">
            <v>80.25</v>
          </cell>
        </row>
        <row r="23">
          <cell r="B23" t="str">
            <v>王博正</v>
          </cell>
          <cell r="C23" t="str">
            <v>机械工程学院</v>
          </cell>
          <cell r="D23" t="str">
            <v>机械工程(080200)</v>
          </cell>
          <cell r="E23">
            <v>80.099999999999994</v>
          </cell>
        </row>
        <row r="24">
          <cell r="B24" t="str">
            <v>沈君贤</v>
          </cell>
          <cell r="C24" t="str">
            <v>机械工程学院</v>
          </cell>
          <cell r="D24" t="str">
            <v>机械(085500)</v>
          </cell>
          <cell r="E24">
            <v>80.099999999999994</v>
          </cell>
        </row>
        <row r="25">
          <cell r="B25" t="str">
            <v>倪陈</v>
          </cell>
          <cell r="C25" t="str">
            <v>机械工程学院</v>
          </cell>
          <cell r="D25" t="str">
            <v>机械工程(080200)</v>
          </cell>
          <cell r="E25">
            <v>80.099999999999994</v>
          </cell>
        </row>
        <row r="26">
          <cell r="B26" t="str">
            <v>徐瑞</v>
          </cell>
          <cell r="C26" t="str">
            <v>机械工程学院</v>
          </cell>
          <cell r="D26" t="str">
            <v>机械(085500)</v>
          </cell>
          <cell r="E26">
            <v>80.099999999999994</v>
          </cell>
        </row>
        <row r="27">
          <cell r="B27" t="str">
            <v>马超凡</v>
          </cell>
          <cell r="C27" t="str">
            <v>机械工程学院</v>
          </cell>
          <cell r="D27" t="str">
            <v>机械工程(080200)</v>
          </cell>
          <cell r="E27">
            <v>80.09</v>
          </cell>
        </row>
        <row r="28">
          <cell r="B28" t="str">
            <v>范晓建</v>
          </cell>
          <cell r="C28" t="str">
            <v>机械工程学院</v>
          </cell>
          <cell r="D28" t="str">
            <v>机械工程(080200)</v>
          </cell>
          <cell r="E28">
            <v>80</v>
          </cell>
        </row>
        <row r="29">
          <cell r="B29" t="str">
            <v>方振伍</v>
          </cell>
          <cell r="C29" t="str">
            <v>机械工程学院</v>
          </cell>
          <cell r="D29" t="str">
            <v>机械工程(080200)</v>
          </cell>
          <cell r="E29">
            <v>80</v>
          </cell>
        </row>
        <row r="30">
          <cell r="B30" t="str">
            <v>雷鸣</v>
          </cell>
          <cell r="C30" t="str">
            <v>机械工程学院</v>
          </cell>
          <cell r="D30" t="str">
            <v>机械(085500)</v>
          </cell>
          <cell r="E30">
            <v>80</v>
          </cell>
        </row>
        <row r="31">
          <cell r="B31" t="str">
            <v>江秋博</v>
          </cell>
          <cell r="C31" t="str">
            <v>机械工程学院</v>
          </cell>
          <cell r="D31" t="str">
            <v>机械(085500)</v>
          </cell>
          <cell r="E31">
            <v>80</v>
          </cell>
        </row>
        <row r="32">
          <cell r="B32" t="str">
            <v>田丰</v>
          </cell>
          <cell r="C32" t="str">
            <v>机械工程学院</v>
          </cell>
          <cell r="D32" t="str">
            <v>机械工程(080200)</v>
          </cell>
          <cell r="E32">
            <v>79.92</v>
          </cell>
        </row>
        <row r="33">
          <cell r="B33" t="str">
            <v>张加俏</v>
          </cell>
          <cell r="C33" t="str">
            <v>机械工程学院</v>
          </cell>
          <cell r="D33" t="str">
            <v>机械工程(080200)</v>
          </cell>
          <cell r="E33">
            <v>79.900000000000006</v>
          </cell>
        </row>
        <row r="34">
          <cell r="B34" t="str">
            <v>苗雪阳</v>
          </cell>
          <cell r="C34" t="str">
            <v>机械工程学院</v>
          </cell>
          <cell r="D34" t="str">
            <v>机械工程(080200)</v>
          </cell>
          <cell r="E34">
            <v>79.8</v>
          </cell>
        </row>
        <row r="35">
          <cell r="B35" t="str">
            <v>韩东</v>
          </cell>
          <cell r="C35" t="str">
            <v>机械工程学院</v>
          </cell>
          <cell r="D35" t="str">
            <v>机械工程(080200)</v>
          </cell>
          <cell r="E35">
            <v>79.8</v>
          </cell>
        </row>
        <row r="36">
          <cell r="B36" t="str">
            <v>宫本</v>
          </cell>
          <cell r="C36" t="str">
            <v>机械工程学院</v>
          </cell>
          <cell r="D36" t="str">
            <v>机械工程(080200)</v>
          </cell>
          <cell r="E36">
            <v>79.42</v>
          </cell>
        </row>
        <row r="37">
          <cell r="B37" t="str">
            <v>黄琦</v>
          </cell>
          <cell r="C37" t="str">
            <v>机械工程学院</v>
          </cell>
          <cell r="D37" t="str">
            <v>机械工程(080200)</v>
          </cell>
          <cell r="E37">
            <v>79.400000000000006</v>
          </cell>
        </row>
        <row r="38">
          <cell r="B38" t="str">
            <v>采国顺</v>
          </cell>
          <cell r="C38" t="str">
            <v>机械工程学院</v>
          </cell>
          <cell r="D38" t="str">
            <v>机械工程(080200)</v>
          </cell>
          <cell r="E38">
            <v>79.400000000000006</v>
          </cell>
        </row>
        <row r="39">
          <cell r="B39" t="str">
            <v>张晨</v>
          </cell>
          <cell r="C39" t="str">
            <v>机械工程学院</v>
          </cell>
          <cell r="D39" t="str">
            <v>机械工程(080200)</v>
          </cell>
          <cell r="E39">
            <v>79.400000000000006</v>
          </cell>
        </row>
        <row r="40">
          <cell r="B40" t="str">
            <v>王成君</v>
          </cell>
          <cell r="C40" t="str">
            <v>机械工程学院</v>
          </cell>
          <cell r="D40" t="str">
            <v>机械(085500)</v>
          </cell>
          <cell r="E40">
            <v>79.400000000000006</v>
          </cell>
        </row>
        <row r="41">
          <cell r="B41" t="str">
            <v>刘金博</v>
          </cell>
          <cell r="C41" t="str">
            <v>机械工程学院</v>
          </cell>
          <cell r="D41" t="str">
            <v>机械工程(080200)</v>
          </cell>
          <cell r="E41">
            <v>79.25</v>
          </cell>
        </row>
        <row r="42">
          <cell r="B42" t="str">
            <v>王若岩</v>
          </cell>
          <cell r="C42" t="str">
            <v>机械工程学院</v>
          </cell>
          <cell r="D42" t="str">
            <v>机械(085500)</v>
          </cell>
          <cell r="E42">
            <v>79.2</v>
          </cell>
        </row>
        <row r="43">
          <cell r="B43" t="str">
            <v>艾荷</v>
          </cell>
          <cell r="C43" t="str">
            <v>机械工程学院</v>
          </cell>
          <cell r="D43" t="str">
            <v>机械工程(080200)</v>
          </cell>
          <cell r="E43">
            <v>79.17</v>
          </cell>
        </row>
        <row r="44">
          <cell r="B44" t="str">
            <v>李德雄</v>
          </cell>
          <cell r="C44" t="str">
            <v>机械工程学院</v>
          </cell>
          <cell r="D44" t="str">
            <v>机械(085500)</v>
          </cell>
          <cell r="E44">
            <v>79.099999999999994</v>
          </cell>
        </row>
        <row r="45">
          <cell r="B45" t="str">
            <v>许修祥</v>
          </cell>
          <cell r="C45" t="str">
            <v>机械工程学院</v>
          </cell>
          <cell r="D45" t="str">
            <v>机械工程(080200)</v>
          </cell>
          <cell r="E45">
            <v>79</v>
          </cell>
        </row>
        <row r="46">
          <cell r="B46" t="str">
            <v>史昀珂</v>
          </cell>
          <cell r="C46" t="str">
            <v>机械工程学院</v>
          </cell>
          <cell r="D46" t="str">
            <v>机械(085500)</v>
          </cell>
          <cell r="E46">
            <v>78.900000000000006</v>
          </cell>
        </row>
        <row r="47">
          <cell r="B47" t="str">
            <v>莫格</v>
          </cell>
          <cell r="C47" t="str">
            <v>机械工程学院</v>
          </cell>
          <cell r="D47" t="str">
            <v>机械工程(080200)</v>
          </cell>
          <cell r="E47">
            <v>78.83</v>
          </cell>
        </row>
        <row r="48">
          <cell r="B48" t="str">
            <v>缪秋华</v>
          </cell>
          <cell r="C48" t="str">
            <v>机械工程学院</v>
          </cell>
          <cell r="D48" t="str">
            <v>机械(085500)</v>
          </cell>
          <cell r="E48">
            <v>78.7</v>
          </cell>
        </row>
        <row r="49">
          <cell r="B49" t="str">
            <v>陈崇昆</v>
          </cell>
          <cell r="C49" t="str">
            <v>机械工程学院</v>
          </cell>
          <cell r="D49" t="str">
            <v>机械(085500)</v>
          </cell>
          <cell r="E49">
            <v>78</v>
          </cell>
        </row>
        <row r="50">
          <cell r="B50" t="str">
            <v>郭咏</v>
          </cell>
          <cell r="C50" t="str">
            <v>机械工程学院</v>
          </cell>
          <cell r="D50" t="str">
            <v>机械工程(080200)</v>
          </cell>
          <cell r="E50">
            <v>77.849999999999994</v>
          </cell>
        </row>
        <row r="51">
          <cell r="B51" t="str">
            <v>王振</v>
          </cell>
          <cell r="C51" t="str">
            <v>机械工程学院</v>
          </cell>
          <cell r="D51" t="str">
            <v>机械工程(080200)</v>
          </cell>
          <cell r="E51">
            <v>77.55</v>
          </cell>
        </row>
        <row r="52">
          <cell r="B52" t="str">
            <v>王进</v>
          </cell>
          <cell r="C52" t="str">
            <v>机械工程学院</v>
          </cell>
          <cell r="D52" t="str">
            <v>机械(085500)</v>
          </cell>
          <cell r="E52">
            <v>76.3</v>
          </cell>
        </row>
        <row r="53">
          <cell r="B53" t="str">
            <v>王耀玮</v>
          </cell>
          <cell r="C53" t="str">
            <v>机械工程学院</v>
          </cell>
          <cell r="D53" t="str">
            <v>机械(085500)</v>
          </cell>
          <cell r="E53">
            <v>76.099999999999994</v>
          </cell>
        </row>
        <row r="54">
          <cell r="B54" t="str">
            <v>刘潇潇</v>
          </cell>
          <cell r="C54" t="str">
            <v>机械工程学院</v>
          </cell>
          <cell r="D54" t="str">
            <v>机械工程(080200)</v>
          </cell>
          <cell r="E54">
            <v>75.290000000000006</v>
          </cell>
        </row>
        <row r="55">
          <cell r="B55" t="str">
            <v>孙涵</v>
          </cell>
          <cell r="C55" t="str">
            <v>机械工程学院</v>
          </cell>
          <cell r="D55" t="str">
            <v>机械工程(080200)</v>
          </cell>
          <cell r="E55">
            <v>74.7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workbookViewId="0">
      <selection activeCell="G2" sqref="G2"/>
    </sheetView>
  </sheetViews>
  <sheetFormatPr defaultRowHeight="14.25"/>
  <cols>
    <col min="11" max="11" width="40" customWidth="1"/>
  </cols>
  <sheetData>
    <row r="1" spans="1:18" ht="8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ht="409.5">
      <c r="A2" s="4">
        <v>1</v>
      </c>
      <c r="B2" s="4" t="s">
        <v>18</v>
      </c>
      <c r="C2" s="4" t="s">
        <v>19</v>
      </c>
      <c r="D2" s="4" t="s">
        <v>20</v>
      </c>
      <c r="E2" s="5">
        <f>VLOOKUP(C2, [1]Sheet2!B$1:E$65536, 4, FALSE)</f>
        <v>80</v>
      </c>
      <c r="F2" s="6" t="s">
        <v>21</v>
      </c>
      <c r="G2" s="4">
        <v>0</v>
      </c>
      <c r="H2" s="7">
        <f>30+16+32+20+32+16+20+20</f>
        <v>186</v>
      </c>
      <c r="I2" s="4">
        <f t="shared" ref="I2:I27" si="0">E2+H2+G2*0.05</f>
        <v>266</v>
      </c>
      <c r="J2" s="4"/>
      <c r="K2" s="8" t="s">
        <v>22</v>
      </c>
      <c r="L2" s="9"/>
      <c r="M2" s="9"/>
      <c r="N2" s="9"/>
      <c r="O2" s="9"/>
      <c r="P2" s="9"/>
      <c r="Q2" s="9"/>
      <c r="R2" s="9"/>
    </row>
    <row r="3" spans="1:18" ht="409.5">
      <c r="A3" s="4">
        <v>2</v>
      </c>
      <c r="B3" s="4" t="s">
        <v>23</v>
      </c>
      <c r="C3" s="4" t="s">
        <v>24</v>
      </c>
      <c r="D3" s="4" t="s">
        <v>20</v>
      </c>
      <c r="E3" s="5">
        <f>VLOOKUP(C3, [1]Sheet2!B$1:E$65536, 4, FALSE)</f>
        <v>80.099999999999994</v>
      </c>
      <c r="F3" s="4">
        <v>15205198115</v>
      </c>
      <c r="G3" s="4">
        <v>0</v>
      </c>
      <c r="H3" s="7">
        <v>180</v>
      </c>
      <c r="I3" s="4">
        <f t="shared" si="0"/>
        <v>260.10000000000002</v>
      </c>
      <c r="J3" s="9"/>
      <c r="K3" s="10" t="s">
        <v>25</v>
      </c>
      <c r="L3" s="9"/>
      <c r="M3" s="9"/>
      <c r="N3" s="9"/>
      <c r="O3" s="9"/>
      <c r="P3" s="9"/>
      <c r="Q3" s="9"/>
      <c r="R3" s="9"/>
    </row>
    <row r="4" spans="1:18" ht="409.5">
      <c r="A4" s="4">
        <v>3</v>
      </c>
      <c r="B4" s="4">
        <v>219118</v>
      </c>
      <c r="C4" s="5" t="s">
        <v>26</v>
      </c>
      <c r="D4" s="5" t="s">
        <v>27</v>
      </c>
      <c r="E4" s="5">
        <f>VLOOKUP(C4, [1]Sheet2!B$1:E$65536, 4, FALSE)</f>
        <v>80</v>
      </c>
      <c r="F4" s="4">
        <v>18115165866</v>
      </c>
      <c r="G4" s="11">
        <v>23</v>
      </c>
      <c r="H4" s="7">
        <v>150.6</v>
      </c>
      <c r="I4" s="4">
        <f t="shared" si="0"/>
        <v>231.75</v>
      </c>
      <c r="J4" s="4"/>
      <c r="K4" s="10" t="s">
        <v>28</v>
      </c>
      <c r="L4" s="4"/>
      <c r="M4" s="10" t="s">
        <v>29</v>
      </c>
      <c r="N4" s="8"/>
      <c r="O4" s="8"/>
      <c r="P4" s="8" t="s">
        <v>30</v>
      </c>
      <c r="Q4" s="10" t="s">
        <v>31</v>
      </c>
      <c r="R4" s="8" t="s">
        <v>32</v>
      </c>
    </row>
    <row r="5" spans="1:18" ht="409.5">
      <c r="A5" s="4">
        <v>4</v>
      </c>
      <c r="B5" s="4" t="s">
        <v>33</v>
      </c>
      <c r="C5" s="4" t="s">
        <v>34</v>
      </c>
      <c r="D5" s="5" t="s">
        <v>35</v>
      </c>
      <c r="E5" s="5">
        <f>VLOOKUP(C5, [1]Sheet2!B$1:E$65536, 4, FALSE)</f>
        <v>80.900000000000006</v>
      </c>
      <c r="F5" s="4">
        <v>15951915255</v>
      </c>
      <c r="G5" s="4">
        <v>0</v>
      </c>
      <c r="H5" s="7">
        <v>132</v>
      </c>
      <c r="I5" s="4">
        <f t="shared" si="0"/>
        <v>212.9</v>
      </c>
      <c r="J5" s="9"/>
      <c r="K5" s="8" t="s">
        <v>36</v>
      </c>
      <c r="L5" s="12" t="s">
        <v>37</v>
      </c>
      <c r="M5" s="12" t="s">
        <v>37</v>
      </c>
      <c r="N5" s="12" t="s">
        <v>37</v>
      </c>
      <c r="O5" s="12" t="s">
        <v>37</v>
      </c>
      <c r="P5" s="12" t="s">
        <v>37</v>
      </c>
      <c r="Q5" s="12" t="s">
        <v>37</v>
      </c>
      <c r="R5" s="12" t="s">
        <v>37</v>
      </c>
    </row>
    <row r="6" spans="1:18" ht="409.5">
      <c r="A6" s="4">
        <v>5</v>
      </c>
      <c r="B6" s="4">
        <v>218566</v>
      </c>
      <c r="C6" s="10" t="s">
        <v>38</v>
      </c>
      <c r="D6" s="5" t="s">
        <v>27</v>
      </c>
      <c r="E6" s="5">
        <f>VLOOKUP(C6, [1]Sheet2!B$1:E$65536, 4, FALSE)</f>
        <v>80.099999999999994</v>
      </c>
      <c r="F6" s="4">
        <v>15261520283</v>
      </c>
      <c r="G6" s="10">
        <v>0</v>
      </c>
      <c r="H6" s="13">
        <f>32+20+16+16+8+12.8+5</f>
        <v>109.8</v>
      </c>
      <c r="I6" s="4">
        <f t="shared" si="0"/>
        <v>189.89999999999998</v>
      </c>
      <c r="J6" s="10"/>
      <c r="K6" s="14" t="s">
        <v>39</v>
      </c>
      <c r="L6" s="15"/>
      <c r="M6" s="14"/>
      <c r="N6" s="14"/>
      <c r="O6" s="9"/>
      <c r="P6" s="14" t="s">
        <v>40</v>
      </c>
      <c r="Q6" s="14"/>
      <c r="R6" s="9"/>
    </row>
    <row r="7" spans="1:18" ht="351">
      <c r="A7" s="4">
        <v>6</v>
      </c>
      <c r="B7" s="4" t="s">
        <v>41</v>
      </c>
      <c r="C7" s="4" t="s">
        <v>42</v>
      </c>
      <c r="D7" s="5" t="s">
        <v>35</v>
      </c>
      <c r="E7" s="5">
        <f>VLOOKUP(C7, [1]Sheet2!B$1:E$65536, 4, FALSE)</f>
        <v>79.900000000000006</v>
      </c>
      <c r="F7" s="16" t="s">
        <v>43</v>
      </c>
      <c r="G7" s="4">
        <v>0</v>
      </c>
      <c r="H7" s="7">
        <v>97.8</v>
      </c>
      <c r="I7" s="4">
        <f t="shared" si="0"/>
        <v>177.7</v>
      </c>
      <c r="J7" s="8" t="s">
        <v>44</v>
      </c>
      <c r="K7" s="14" t="s">
        <v>45</v>
      </c>
      <c r="L7" s="9"/>
      <c r="M7" s="9"/>
      <c r="N7" s="9"/>
      <c r="O7" s="9"/>
      <c r="P7" s="14" t="s">
        <v>46</v>
      </c>
      <c r="Q7" s="14" t="s">
        <v>47</v>
      </c>
      <c r="R7" s="9"/>
    </row>
    <row r="8" spans="1:18" ht="409.5">
      <c r="A8" s="4">
        <v>7</v>
      </c>
      <c r="B8" s="4">
        <v>218564</v>
      </c>
      <c r="C8" s="5" t="s">
        <v>48</v>
      </c>
      <c r="D8" s="4" t="s">
        <v>20</v>
      </c>
      <c r="E8" s="5">
        <f>VLOOKUP(C8, [1]Sheet2!B$1:E$65536, 4, FALSE)</f>
        <v>81.2</v>
      </c>
      <c r="F8" s="4">
        <v>18015122511</v>
      </c>
      <c r="G8" s="4">
        <v>0</v>
      </c>
      <c r="H8" s="7">
        <v>93.2</v>
      </c>
      <c r="I8" s="4">
        <f t="shared" si="0"/>
        <v>174.4</v>
      </c>
      <c r="J8" s="4"/>
      <c r="K8" s="14" t="s">
        <v>49</v>
      </c>
      <c r="L8" s="14"/>
      <c r="M8" s="14" t="s">
        <v>50</v>
      </c>
      <c r="N8" s="17"/>
      <c r="O8" s="17"/>
      <c r="P8" s="14" t="s">
        <v>51</v>
      </c>
      <c r="Q8" s="14"/>
      <c r="R8" s="4"/>
    </row>
    <row r="9" spans="1:18" ht="320.25">
      <c r="A9" s="4">
        <v>8</v>
      </c>
      <c r="B9" s="4" t="s">
        <v>52</v>
      </c>
      <c r="C9" s="4" t="s">
        <v>53</v>
      </c>
      <c r="D9" s="4" t="s">
        <v>20</v>
      </c>
      <c r="E9" s="5">
        <f>VLOOKUP(C9, [1]Sheet2!B$1:E$65536, 4, FALSE)</f>
        <v>80.09</v>
      </c>
      <c r="F9" s="4"/>
      <c r="G9" s="4">
        <v>0</v>
      </c>
      <c r="H9" s="7">
        <v>90</v>
      </c>
      <c r="I9" s="4">
        <f t="shared" si="0"/>
        <v>170.09</v>
      </c>
      <c r="J9" s="9"/>
      <c r="K9" s="18" t="s">
        <v>54</v>
      </c>
      <c r="L9" s="9"/>
      <c r="M9" s="9"/>
      <c r="N9" s="9"/>
      <c r="O9" s="9"/>
      <c r="P9" s="9"/>
      <c r="Q9" s="9"/>
      <c r="R9" s="9"/>
    </row>
    <row r="10" spans="1:18" ht="297">
      <c r="A10" s="4">
        <v>9</v>
      </c>
      <c r="B10" s="4" t="s">
        <v>55</v>
      </c>
      <c r="C10" s="4" t="s">
        <v>56</v>
      </c>
      <c r="D10" s="4" t="s">
        <v>20</v>
      </c>
      <c r="E10" s="5">
        <f>VLOOKUP(C10, [1]Sheet2!B$1:E$65536, 4, FALSE)</f>
        <v>80.099999999999994</v>
      </c>
      <c r="F10" s="4">
        <v>18336073104</v>
      </c>
      <c r="G10" s="4">
        <v>0</v>
      </c>
      <c r="H10" s="7">
        <v>68</v>
      </c>
      <c r="I10" s="4">
        <f t="shared" si="0"/>
        <v>148.1</v>
      </c>
      <c r="J10" s="9"/>
      <c r="K10" s="14" t="s">
        <v>57</v>
      </c>
      <c r="L10" s="9"/>
      <c r="M10" s="9"/>
      <c r="N10" s="9"/>
      <c r="O10" s="9"/>
      <c r="P10" s="9"/>
      <c r="Q10" s="9"/>
      <c r="R10" s="9"/>
    </row>
    <row r="11" spans="1:18" ht="378">
      <c r="A11" s="4">
        <v>10</v>
      </c>
      <c r="B11" s="4">
        <v>218571</v>
      </c>
      <c r="C11" s="4" t="s">
        <v>58</v>
      </c>
      <c r="D11" s="4" t="s">
        <v>20</v>
      </c>
      <c r="E11" s="5">
        <f>VLOOKUP(C11, [1]Sheet2!B$1:E$65536, 4, FALSE)</f>
        <v>81.099999999999994</v>
      </c>
      <c r="F11" s="4">
        <v>15098857013</v>
      </c>
      <c r="G11" s="4">
        <v>0</v>
      </c>
      <c r="H11" s="7">
        <v>64</v>
      </c>
      <c r="I11" s="4">
        <f t="shared" si="0"/>
        <v>145.1</v>
      </c>
      <c r="J11" s="9"/>
      <c r="K11" s="14" t="s">
        <v>59</v>
      </c>
      <c r="L11" s="14"/>
      <c r="M11" s="14"/>
      <c r="N11" s="17"/>
      <c r="O11" s="17"/>
      <c r="P11" s="14"/>
      <c r="Q11" s="14"/>
      <c r="R11" s="4"/>
    </row>
    <row r="12" spans="1:18" ht="315">
      <c r="A12" s="4">
        <v>11</v>
      </c>
      <c r="B12" s="4" t="s">
        <v>60</v>
      </c>
      <c r="C12" s="4" t="s">
        <v>61</v>
      </c>
      <c r="D12" s="4" t="s">
        <v>35</v>
      </c>
      <c r="E12" s="5">
        <f>VLOOKUP(C12, [1]Sheet2!B$1:E$65536, 4, FALSE)</f>
        <v>79.400000000000006</v>
      </c>
      <c r="F12" s="4">
        <v>15834065160</v>
      </c>
      <c r="G12" s="4">
        <v>0</v>
      </c>
      <c r="H12" s="7">
        <v>62</v>
      </c>
      <c r="I12" s="4">
        <f t="shared" si="0"/>
        <v>141.4</v>
      </c>
      <c r="J12" s="9"/>
      <c r="K12" s="19" t="s">
        <v>62</v>
      </c>
      <c r="L12" s="9"/>
      <c r="M12" s="9"/>
      <c r="N12" s="9"/>
      <c r="O12" s="9"/>
      <c r="P12" s="9"/>
      <c r="Q12" s="9"/>
      <c r="R12" s="9"/>
    </row>
    <row r="13" spans="1:18" ht="409.5">
      <c r="A13" s="4">
        <v>12</v>
      </c>
      <c r="B13" s="4" t="s">
        <v>63</v>
      </c>
      <c r="C13" s="4" t="s">
        <v>64</v>
      </c>
      <c r="D13" s="4"/>
      <c r="E13" s="5">
        <f>VLOOKUP(C13, [1]Sheet2!B$1:E$65536, 4, FALSE)</f>
        <v>78.7</v>
      </c>
      <c r="F13" s="20">
        <v>13151093767</v>
      </c>
      <c r="G13" s="4">
        <v>0</v>
      </c>
      <c r="H13" s="7">
        <v>59.6</v>
      </c>
      <c r="I13" s="4">
        <f t="shared" si="0"/>
        <v>138.30000000000001</v>
      </c>
      <c r="J13" s="5"/>
      <c r="K13" s="21" t="s">
        <v>65</v>
      </c>
      <c r="L13" s="14"/>
      <c r="M13" s="14" t="s">
        <v>66</v>
      </c>
      <c r="N13" s="17"/>
      <c r="O13" s="17"/>
      <c r="P13" s="14"/>
      <c r="Q13" s="21" t="s">
        <v>67</v>
      </c>
      <c r="R13" s="9"/>
    </row>
    <row r="14" spans="1:18" ht="177.75">
      <c r="A14" s="4">
        <v>13</v>
      </c>
      <c r="B14" s="4" t="s">
        <v>68</v>
      </c>
      <c r="C14" s="4" t="s">
        <v>69</v>
      </c>
      <c r="D14" s="5" t="s">
        <v>35</v>
      </c>
      <c r="E14" s="5">
        <f>VLOOKUP(C14, [1]Sheet2!B$1:E$65536, 4, FALSE)</f>
        <v>80.7</v>
      </c>
      <c r="F14" s="6" t="s">
        <v>70</v>
      </c>
      <c r="G14" s="11">
        <v>10</v>
      </c>
      <c r="H14" s="7">
        <v>45.2</v>
      </c>
      <c r="I14" s="4">
        <f t="shared" si="0"/>
        <v>126.4</v>
      </c>
      <c r="J14" s="9"/>
      <c r="K14" s="22" t="s">
        <v>71</v>
      </c>
      <c r="L14" s="23"/>
      <c r="M14" s="23" t="s">
        <v>72</v>
      </c>
      <c r="N14" s="9"/>
      <c r="O14" s="9"/>
      <c r="P14" s="9"/>
      <c r="Q14" s="9"/>
      <c r="R14" s="8" t="s">
        <v>73</v>
      </c>
    </row>
    <row r="15" spans="1:18" ht="111">
      <c r="A15" s="4">
        <v>14</v>
      </c>
      <c r="B15" s="5" t="s">
        <v>74</v>
      </c>
      <c r="C15" s="5" t="s">
        <v>75</v>
      </c>
      <c r="D15" s="5" t="s">
        <v>20</v>
      </c>
      <c r="E15" s="5">
        <f>VLOOKUP(C15, [1]Sheet2!B$1:E$65536, 4, FALSE)</f>
        <v>83.33</v>
      </c>
      <c r="F15" s="5">
        <v>15150153721</v>
      </c>
      <c r="G15" s="5">
        <v>0</v>
      </c>
      <c r="H15" s="7">
        <v>40</v>
      </c>
      <c r="I15" s="4">
        <f t="shared" si="0"/>
        <v>123.33</v>
      </c>
      <c r="J15" s="12"/>
      <c r="K15" s="24" t="s">
        <v>76</v>
      </c>
      <c r="L15" s="12"/>
      <c r="M15" s="12"/>
      <c r="N15" s="12"/>
      <c r="O15" s="12"/>
      <c r="P15" s="12"/>
      <c r="Q15" s="12"/>
      <c r="R15" s="12"/>
    </row>
    <row r="16" spans="1:18" ht="148.5">
      <c r="A16" s="4">
        <v>15</v>
      </c>
      <c r="B16" s="4" t="s">
        <v>77</v>
      </c>
      <c r="C16" s="4" t="s">
        <v>78</v>
      </c>
      <c r="D16" s="5" t="s">
        <v>35</v>
      </c>
      <c r="E16" s="5">
        <f>VLOOKUP(C16, [1]Sheet2!B$1:E$65536, 4, FALSE)</f>
        <v>79.8</v>
      </c>
      <c r="F16" s="25">
        <v>13939150919</v>
      </c>
      <c r="G16" s="5">
        <v>0</v>
      </c>
      <c r="H16" s="7">
        <v>32</v>
      </c>
      <c r="I16" s="4">
        <f t="shared" si="0"/>
        <v>111.8</v>
      </c>
      <c r="J16" s="9"/>
      <c r="K16" s="8" t="s">
        <v>79</v>
      </c>
      <c r="L16" s="12" t="s">
        <v>80</v>
      </c>
      <c r="M16" s="12" t="s">
        <v>80</v>
      </c>
      <c r="N16" s="12" t="s">
        <v>80</v>
      </c>
      <c r="O16" s="12" t="s">
        <v>80</v>
      </c>
      <c r="P16" s="12" t="s">
        <v>80</v>
      </c>
      <c r="Q16" s="12" t="s">
        <v>80</v>
      </c>
      <c r="R16" s="9"/>
    </row>
    <row r="17" spans="1:18" ht="310.5">
      <c r="A17" s="4">
        <v>16</v>
      </c>
      <c r="B17" s="4">
        <v>219115</v>
      </c>
      <c r="C17" s="4" t="s">
        <v>81</v>
      </c>
      <c r="D17" s="4" t="s">
        <v>20</v>
      </c>
      <c r="E17" s="5">
        <f>VLOOKUP(C17, [1]Sheet2!B$1:E$65536, 4, FALSE)</f>
        <v>81</v>
      </c>
      <c r="F17" s="4">
        <v>18841130418</v>
      </c>
      <c r="G17" s="4">
        <v>0</v>
      </c>
      <c r="H17" s="7">
        <v>24</v>
      </c>
      <c r="I17" s="4">
        <f t="shared" si="0"/>
        <v>105</v>
      </c>
      <c r="J17" s="9"/>
      <c r="K17" s="17" t="s">
        <v>82</v>
      </c>
      <c r="L17" s="9"/>
      <c r="M17" s="17" t="s">
        <v>83</v>
      </c>
      <c r="N17" s="9"/>
      <c r="O17" s="9"/>
      <c r="P17" s="9"/>
      <c r="Q17" s="9"/>
      <c r="R17" s="9"/>
    </row>
    <row r="18" spans="1:18" ht="81">
      <c r="A18" s="4">
        <v>17</v>
      </c>
      <c r="B18" s="4">
        <v>219113</v>
      </c>
      <c r="C18" s="4" t="s">
        <v>84</v>
      </c>
      <c r="D18" s="4" t="s">
        <v>20</v>
      </c>
      <c r="E18" s="5">
        <f>VLOOKUP(C18, [1]Sheet2!B$1:E$65536, 4, FALSE)</f>
        <v>79.8</v>
      </c>
      <c r="F18" s="25" t="s">
        <v>85</v>
      </c>
      <c r="G18" s="4">
        <v>0</v>
      </c>
      <c r="H18" s="7">
        <v>20</v>
      </c>
      <c r="I18" s="4">
        <f t="shared" si="0"/>
        <v>99.8</v>
      </c>
      <c r="J18" s="9"/>
      <c r="K18" s="8" t="s">
        <v>86</v>
      </c>
      <c r="L18" s="14"/>
      <c r="M18" s="14"/>
      <c r="N18" s="17"/>
      <c r="O18" s="17"/>
      <c r="P18" s="14"/>
      <c r="Q18" s="14"/>
      <c r="R18" s="4"/>
    </row>
    <row r="19" spans="1:18" ht="378">
      <c r="A19" s="4">
        <v>18</v>
      </c>
      <c r="B19" s="4">
        <v>218562</v>
      </c>
      <c r="C19" s="5" t="s">
        <v>87</v>
      </c>
      <c r="D19" s="5" t="s">
        <v>35</v>
      </c>
      <c r="E19" s="5">
        <f>VLOOKUP(C19, [1]Sheet2!B$1:E$65536, 4, FALSE)</f>
        <v>82.8</v>
      </c>
      <c r="F19" s="25">
        <v>15151818628</v>
      </c>
      <c r="G19" s="11">
        <v>10</v>
      </c>
      <c r="H19" s="7">
        <v>14</v>
      </c>
      <c r="I19" s="4">
        <f t="shared" si="0"/>
        <v>97.3</v>
      </c>
      <c r="J19" s="9"/>
      <c r="K19" s="8" t="s">
        <v>88</v>
      </c>
      <c r="L19" s="9"/>
      <c r="M19" s="8" t="s">
        <v>89</v>
      </c>
      <c r="N19" s="12"/>
      <c r="O19" s="8"/>
      <c r="P19" s="8" t="s">
        <v>90</v>
      </c>
      <c r="Q19" s="9"/>
      <c r="R19" s="8" t="s">
        <v>91</v>
      </c>
    </row>
    <row r="20" spans="1:18" ht="409.5">
      <c r="A20" s="4">
        <v>19</v>
      </c>
      <c r="B20" s="4" t="s">
        <v>92</v>
      </c>
      <c r="C20" s="4" t="s">
        <v>93</v>
      </c>
      <c r="D20" s="5" t="s">
        <v>35</v>
      </c>
      <c r="E20" s="5">
        <f>VLOOKUP(C20, [1]Sheet2!B$1:E$65536, 4, FALSE)</f>
        <v>80.8</v>
      </c>
      <c r="F20" s="4">
        <v>13866684313</v>
      </c>
      <c r="G20" s="11">
        <v>10</v>
      </c>
      <c r="H20" s="7">
        <v>1.6</v>
      </c>
      <c r="I20" s="4">
        <f t="shared" si="0"/>
        <v>82.899999999999991</v>
      </c>
      <c r="J20" s="9"/>
      <c r="K20" s="9"/>
      <c r="L20" s="9"/>
      <c r="M20" s="8" t="s">
        <v>94</v>
      </c>
      <c r="N20" s="9"/>
      <c r="O20" s="9"/>
      <c r="P20" s="9"/>
      <c r="Q20" s="9"/>
      <c r="R20" s="9"/>
    </row>
    <row r="21" spans="1:18" ht="256.5">
      <c r="A21" s="4">
        <v>20</v>
      </c>
      <c r="B21" s="4" t="s">
        <v>95</v>
      </c>
      <c r="C21" s="4" t="s">
        <v>96</v>
      </c>
      <c r="D21" s="5" t="s">
        <v>35</v>
      </c>
      <c r="E21" s="5">
        <f>VLOOKUP(C21, [1]Sheet2!B$1:E$65536, 4, FALSE)</f>
        <v>80.75</v>
      </c>
      <c r="F21" s="6" t="s">
        <v>97</v>
      </c>
      <c r="G21" s="4">
        <v>0</v>
      </c>
      <c r="H21" s="7">
        <v>1.6</v>
      </c>
      <c r="I21" s="4">
        <f t="shared" si="0"/>
        <v>82.35</v>
      </c>
      <c r="J21" s="4"/>
      <c r="K21" s="10" t="s">
        <v>98</v>
      </c>
      <c r="L21" s="10" t="s">
        <v>99</v>
      </c>
      <c r="M21" s="4"/>
      <c r="N21" s="4"/>
      <c r="O21" s="4"/>
      <c r="P21" s="4"/>
      <c r="Q21" s="4"/>
      <c r="R21" s="4"/>
    </row>
    <row r="22" spans="1:18" ht="40.5">
      <c r="A22" s="4">
        <v>21</v>
      </c>
      <c r="B22" s="4" t="s">
        <v>100</v>
      </c>
      <c r="C22" s="5" t="s">
        <v>101</v>
      </c>
      <c r="D22" s="4" t="s">
        <v>20</v>
      </c>
      <c r="E22" s="5">
        <f>VLOOKUP(C22, [1]Sheet2!B$1:E$65536, 4, FALSE)</f>
        <v>81</v>
      </c>
      <c r="F22" s="4">
        <v>18852852161</v>
      </c>
      <c r="G22" s="11">
        <v>10</v>
      </c>
      <c r="H22" s="26">
        <v>0</v>
      </c>
      <c r="I22" s="4">
        <f t="shared" si="0"/>
        <v>81.5</v>
      </c>
      <c r="J22" s="9"/>
      <c r="K22" s="9"/>
      <c r="L22" s="9"/>
      <c r="M22" s="9"/>
      <c r="N22" s="9"/>
      <c r="O22" s="9"/>
      <c r="P22" s="9"/>
      <c r="Q22" s="9"/>
      <c r="R22" s="8" t="s">
        <v>102</v>
      </c>
    </row>
    <row r="23" spans="1:18" ht="27">
      <c r="A23" s="4">
        <v>22</v>
      </c>
      <c r="B23" s="4" t="s">
        <v>103</v>
      </c>
      <c r="C23" s="5" t="s">
        <v>104</v>
      </c>
      <c r="D23" s="5" t="s">
        <v>35</v>
      </c>
      <c r="E23" s="5">
        <f>VLOOKUP(C23, [1]Sheet2!B$1:E$65536, 4, FALSE)</f>
        <v>80.599999999999994</v>
      </c>
      <c r="F23" s="4">
        <v>15151855208</v>
      </c>
      <c r="G23" s="11">
        <v>10</v>
      </c>
      <c r="H23" s="26">
        <v>0</v>
      </c>
      <c r="I23" s="4">
        <f t="shared" si="0"/>
        <v>81.099999999999994</v>
      </c>
      <c r="J23" s="9"/>
      <c r="K23" s="9"/>
      <c r="L23" s="9"/>
      <c r="M23" s="9"/>
      <c r="N23" s="9"/>
      <c r="O23" s="9"/>
      <c r="P23" s="9"/>
      <c r="Q23" s="9"/>
      <c r="R23" s="8" t="s">
        <v>105</v>
      </c>
    </row>
    <row r="24" spans="1:18">
      <c r="A24" s="4">
        <v>23</v>
      </c>
      <c r="B24" s="4" t="s">
        <v>106</v>
      </c>
      <c r="C24" s="4" t="s">
        <v>107</v>
      </c>
      <c r="D24" s="5" t="s">
        <v>35</v>
      </c>
      <c r="E24" s="5">
        <f>VLOOKUP(C24, [1]Sheet2!B$1:E$65536, 4, FALSE)</f>
        <v>79.2</v>
      </c>
      <c r="F24" s="4"/>
      <c r="G24" s="4">
        <v>0</v>
      </c>
      <c r="H24" s="26">
        <v>0</v>
      </c>
      <c r="I24" s="4">
        <f t="shared" si="0"/>
        <v>79.2</v>
      </c>
      <c r="J24" s="9"/>
      <c r="K24" s="9"/>
      <c r="L24" s="9"/>
      <c r="M24" s="9"/>
      <c r="N24" s="9"/>
      <c r="O24" s="9"/>
      <c r="P24" s="9"/>
      <c r="Q24" s="9"/>
      <c r="R24" s="9"/>
    </row>
    <row r="25" spans="1:18">
      <c r="A25" s="4">
        <v>24</v>
      </c>
      <c r="B25" s="4" t="s">
        <v>108</v>
      </c>
      <c r="C25" s="4" t="s">
        <v>109</v>
      </c>
      <c r="D25" s="5" t="s">
        <v>35</v>
      </c>
      <c r="E25" s="5">
        <f>VLOOKUP(C25, [1]Sheet2!B$1:E$65536, 4, FALSE)</f>
        <v>76.3</v>
      </c>
      <c r="F25" s="4"/>
      <c r="G25" s="4">
        <v>0</v>
      </c>
      <c r="H25" s="26">
        <v>0</v>
      </c>
      <c r="I25" s="4">
        <f t="shared" si="0"/>
        <v>76.3</v>
      </c>
      <c r="J25" s="9"/>
      <c r="K25" s="9"/>
      <c r="L25" s="9"/>
      <c r="M25" s="9"/>
      <c r="N25" s="9"/>
      <c r="O25" s="9"/>
      <c r="P25" s="9"/>
      <c r="Q25" s="9"/>
      <c r="R25" s="9"/>
    </row>
    <row r="26" spans="1:18">
      <c r="A26" s="4">
        <v>25</v>
      </c>
      <c r="B26" s="4">
        <v>218517</v>
      </c>
      <c r="C26" s="5" t="s">
        <v>110</v>
      </c>
      <c r="D26" s="4" t="s">
        <v>20</v>
      </c>
      <c r="E26" s="5">
        <f>VLOOKUP(C26, [1]Sheet2!B$1:E$65536, 4, FALSE)</f>
        <v>76.099999999999994</v>
      </c>
      <c r="F26" s="4">
        <v>18852032479</v>
      </c>
      <c r="G26" s="4">
        <v>0</v>
      </c>
      <c r="H26" s="26">
        <v>0</v>
      </c>
      <c r="I26" s="4">
        <f t="shared" si="0"/>
        <v>76.099999999999994</v>
      </c>
      <c r="J26" s="9"/>
      <c r="K26" s="12"/>
      <c r="L26" s="12"/>
      <c r="M26" s="12"/>
      <c r="N26" s="12"/>
      <c r="O26" s="12"/>
      <c r="P26" s="9"/>
      <c r="Q26" s="9"/>
      <c r="R26" s="9"/>
    </row>
    <row r="27" spans="1:18">
      <c r="A27" s="4">
        <v>26</v>
      </c>
      <c r="B27" s="4">
        <v>218557</v>
      </c>
      <c r="C27" s="4" t="s">
        <v>111</v>
      </c>
      <c r="D27" s="4" t="s">
        <v>20</v>
      </c>
      <c r="E27" s="5">
        <f>VLOOKUP(C27, [1]Sheet2!B$1:E$65536, 4, FALSE)</f>
        <v>75.290000000000006</v>
      </c>
      <c r="F27" s="4">
        <v>17863036858</v>
      </c>
      <c r="G27" s="4">
        <v>0</v>
      </c>
      <c r="H27" s="26">
        <v>0</v>
      </c>
      <c r="I27" s="4">
        <f t="shared" si="0"/>
        <v>75.290000000000006</v>
      </c>
      <c r="J27" s="9"/>
      <c r="K27" s="9"/>
      <c r="L27" s="9"/>
      <c r="M27" s="9"/>
      <c r="N27" s="9"/>
      <c r="O27" s="9"/>
      <c r="P27" s="9"/>
      <c r="Q27" s="9"/>
      <c r="R27" s="9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HY S</cp:lastModifiedBy>
  <dcterms:created xsi:type="dcterms:W3CDTF">2015-06-05T18:19:34Z</dcterms:created>
  <dcterms:modified xsi:type="dcterms:W3CDTF">2024-10-23T01:28:47Z</dcterms:modified>
</cp:coreProperties>
</file>