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95" windowHeight="10050" activeTab="1"/>
  </bookViews>
  <sheets>
    <sheet name="奖助学金" sheetId="9" r:id="rId1"/>
    <sheet name="助学金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<sst xmlns="http://schemas.openxmlformats.org/spreadsheetml/2006/main" count="106" uniqueCount="58">
  <si>
    <t>2025年奖助学金申请汇总表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</si>
  <si>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</si>
  <si>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</si>
  <si>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</si>
  <si>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</si>
  <si>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</si>
  <si>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</si>
  <si>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</si>
  <si>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</si>
  <si>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</si>
  <si>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答辩分（不填）</t>
  </si>
  <si>
    <t>总分</t>
  </si>
  <si>
    <t>论文发表、发明专利、科研竞赛、研学项目等</t>
  </si>
  <si>
    <t>备注</t>
  </si>
  <si>
    <t>孙国雄教授奖励基金</t>
  </si>
  <si>
    <t>朱斐孙绎奖助学金</t>
  </si>
  <si>
    <t>02022118</t>
  </si>
  <si>
    <t>李玮熙</t>
  </si>
  <si>
    <t>否</t>
  </si>
  <si>
    <t>2023年6月，东南大学第二十二届结构创新竞赛校级二等奖；srtp项目《多目标传感器的融合及行驶环境的建模》第一主持人结项</t>
  </si>
  <si>
    <t>拟推荐孙国雄教授奖励基金</t>
  </si>
  <si>
    <t>薛雯岳</t>
  </si>
  <si>
    <t>1.第十九届挑战杯”揭榜挂帅“专项赛一等奖
2.一项专利受理
3.第二十二届结构创新竞赛优秀奖
4.2024年4月获得全国大学生焊接创新大赛三等奖
5.2024年7月获得江苏大学生创新大赛三等奖
6.参与一项校级SRTP项目</t>
  </si>
  <si>
    <t>02022503</t>
  </si>
  <si>
    <t>王小瑄</t>
  </si>
  <si>
    <t>已申请一项发明专利；一项国省级srtp项目成员，一项省级srtp项目团队负责人；
中国国际大学生创新大赛省赛金奖；
参加英国剑桥大学暑期国际交流研学项目</t>
  </si>
  <si>
    <t>02022110</t>
  </si>
  <si>
    <t>彭宇杰</t>
  </si>
  <si>
    <t>1.机械创新设计竞赛校级三等奖
2.发表专利：一种带有指纹微结构的触觉指尖及触觉信息感知方法                                                                                                                               
3.发表专利：一种基于触觉反馈的装配元件插孔位姿检测方法
4.发表论文：Transfer Learning Based Shape Recognition with a Tactile Sensor for Robotic Manipulation
5.参与一项国家级创新创业项目</t>
  </si>
  <si>
    <t>孙奖励国雄教授基金</t>
  </si>
  <si>
    <t>02022217</t>
  </si>
  <si>
    <t>周楚凡</t>
  </si>
  <si>
    <t>作为主要负责人一项校级重大项目结题良好，同时在研一项校级项目；工程创新大赛已进入省赛</t>
  </si>
  <si>
    <t>魏翰林</t>
  </si>
  <si>
    <t>第十四届华东赛机械三维组省级一等奖，校级一般项目《基于人工智能算法的多终端系统的动态运维决策优化研究》</t>
  </si>
  <si>
    <t>拟推荐朱斐孙绎奖助学金</t>
  </si>
  <si>
    <t>02022203</t>
  </si>
  <si>
    <t>叶昌杭</t>
  </si>
  <si>
    <t>以第一负责人身份完成一项校重大srtp项目结题良好</t>
  </si>
  <si>
    <t xml:space="preserve">朱斐孙绎奖助学金  </t>
  </si>
  <si>
    <t>02022204</t>
  </si>
  <si>
    <t>罗皓耀</t>
  </si>
  <si>
    <t>一项省级srtp项目，大英赛校级三等奖</t>
  </si>
  <si>
    <t>02022108</t>
  </si>
  <si>
    <t>刘延涵</t>
  </si>
  <si>
    <t>东南大学第二十二届结构创新竞赛校级一等奖、东南大学青年志愿者协会优秀成员、校级一般srtp结题优秀</t>
  </si>
  <si>
    <t>嘉康助学金</t>
  </si>
  <si>
    <t>/</t>
  </si>
  <si>
    <t>02022411</t>
  </si>
  <si>
    <t>王雅芝</t>
  </si>
  <si>
    <t>是</t>
  </si>
  <si>
    <t>1、机械创新设计竞赛校级三等奖 
2、工程训练综合能力竞赛校级优秀奖</t>
  </si>
  <si>
    <t>拟推荐</t>
  </si>
  <si>
    <t>02022521</t>
  </si>
  <si>
    <t>陶新宇</t>
  </si>
  <si>
    <t>02022117</t>
  </si>
  <si>
    <t>肖世晨</t>
  </si>
  <si>
    <t>SRTP项目：基于多传感器融合的无人小车运动控制研究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</si>
</sst>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u/>
      <sz val="12"/>
      <name val="宋体"/>
      <charset val="134"/>
    </font>
    <font>
      <u/>
      <sz val="10.5"/>
      <name val="Calibri"/>
      <charset val="134"/>
    </font>
    <font>
      <sz val="10.5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MS Sans Serif"/>
      <charset val="134"/>
    </font>
    <font>
      <sz val="10"/>
      <name val="Arial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27" fillId="0" borderId="0">
      <alignment vertical="center"/>
    </xf>
    <xf numFmtId="0" fontId="7" fillId="0" borderId="0"/>
    <xf numFmtId="0" fontId="7" fillId="0" borderId="0"/>
    <xf numFmtId="0" fontId="0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28" fillId="0" borderId="0" applyNumberFormat="0" applyFont="0" applyFill="0" applyBorder="0" applyAlignment="0" applyProtection="0"/>
    <xf numFmtId="0" fontId="7" fillId="0" borderId="0"/>
    <xf numFmtId="0" fontId="29" fillId="0" borderId="0"/>
    <xf numFmtId="0" fontId="7" fillId="0" borderId="0"/>
    <xf numFmtId="0" fontId="7" fillId="0" borderId="0"/>
  </cellStyleXfs>
  <cellXfs count="2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2" fillId="2" borderId="0" xfId="55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4" borderId="1" xfId="0" applyFill="1" applyBorder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left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3 2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opLeftCell="H4" workbookViewId="0">
      <selection activeCell="N7" sqref="N7"/>
    </sheetView>
  </sheetViews>
  <sheetFormatPr defaultColWidth="9" defaultRowHeight="14.25"/>
  <cols>
    <col min="1" max="1" width="4.625" style="1" customWidth="1"/>
    <col min="2" max="3" width="20.375" style="1" customWidth="1"/>
    <col min="4" max="4" width="11.125" style="14" customWidth="1"/>
    <col min="5" max="6" width="7.375" style="1" customWidth="1"/>
    <col min="7" max="7" width="9.25" style="1" customWidth="1"/>
    <col min="8" max="10" width="11.625" style="1" customWidth="1"/>
    <col min="11" max="11" width="9.25" style="1" customWidth="1"/>
    <col min="12" max="12" width="47.75" style="1" customWidth="1"/>
    <col min="13" max="13" width="27.125" style="1" customWidth="1"/>
    <col min="14" max="16384" width="9" style="1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2.75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42.75" spans="1:13">
      <c r="A3" s="15">
        <v>1</v>
      </c>
      <c r="B3" s="15" t="s">
        <v>14</v>
      </c>
      <c r="C3" s="15" t="s">
        <v>15</v>
      </c>
      <c r="D3" s="26" t="s">
        <v>16</v>
      </c>
      <c r="E3" s="15" t="s">
        <v>17</v>
      </c>
      <c r="F3" s="15" t="s">
        <v>18</v>
      </c>
      <c r="G3" s="15">
        <v>27</v>
      </c>
      <c r="H3" s="15">
        <f>G3/80*100</f>
        <v>33.75</v>
      </c>
      <c r="I3" s="15">
        <v>90.2727</v>
      </c>
      <c r="J3" s="15">
        <v>89.25</v>
      </c>
      <c r="K3" s="15">
        <f>H3*0.15+I3*0.7+J3*0.15</f>
        <v>81.64089</v>
      </c>
      <c r="L3" s="20" t="s">
        <v>19</v>
      </c>
      <c r="M3" s="10" t="s">
        <v>20</v>
      </c>
    </row>
    <row r="4" s="2" customFormat="1" ht="85.5" spans="1:13">
      <c r="A4" s="15">
        <v>2</v>
      </c>
      <c r="B4" s="15" t="s">
        <v>14</v>
      </c>
      <c r="C4" s="15" t="s">
        <v>15</v>
      </c>
      <c r="D4" s="15">
        <v>2022122</v>
      </c>
      <c r="E4" s="16" t="s">
        <v>21</v>
      </c>
      <c r="F4" s="15" t="s">
        <v>18</v>
      </c>
      <c r="G4" s="15">
        <v>43</v>
      </c>
      <c r="H4" s="15">
        <f>G4/80*100</f>
        <v>53.75</v>
      </c>
      <c r="I4" s="15">
        <v>85.8535</v>
      </c>
      <c r="J4" s="15">
        <v>89</v>
      </c>
      <c r="K4" s="15">
        <f>H4*0.15+I4*0.7+J4*0.15</f>
        <v>81.50995</v>
      </c>
      <c r="L4" s="21" t="s">
        <v>22</v>
      </c>
      <c r="M4" s="10" t="s">
        <v>20</v>
      </c>
    </row>
    <row r="5" s="2" customFormat="1" ht="57" spans="1:13">
      <c r="A5" s="15">
        <v>3</v>
      </c>
      <c r="B5" s="17" t="s">
        <v>14</v>
      </c>
      <c r="C5" s="17" t="s">
        <v>15</v>
      </c>
      <c r="D5" s="26" t="s">
        <v>23</v>
      </c>
      <c r="E5" s="15" t="s">
        <v>24</v>
      </c>
      <c r="F5" s="15" t="s">
        <v>18</v>
      </c>
      <c r="G5" s="15">
        <v>14</v>
      </c>
      <c r="H5" s="15">
        <f>G5/80*100</f>
        <v>17.5</v>
      </c>
      <c r="I5" s="17">
        <v>90.1666</v>
      </c>
      <c r="J5" s="15">
        <v>89.75</v>
      </c>
      <c r="K5" s="15">
        <f>H5*0.15+I5*0.7+J5*0.15</f>
        <v>79.20412</v>
      </c>
      <c r="L5" s="22" t="s">
        <v>25</v>
      </c>
      <c r="M5" s="10" t="s">
        <v>20</v>
      </c>
    </row>
    <row r="6" s="1" customFormat="1" ht="128.25" spans="1:13">
      <c r="A6" s="15">
        <v>4</v>
      </c>
      <c r="B6" s="15" t="s">
        <v>14</v>
      </c>
      <c r="C6" s="15" t="s">
        <v>15</v>
      </c>
      <c r="D6" s="26" t="s">
        <v>26</v>
      </c>
      <c r="E6" s="15" t="s">
        <v>27</v>
      </c>
      <c r="F6" s="15" t="s">
        <v>18</v>
      </c>
      <c r="G6" s="15">
        <v>41</v>
      </c>
      <c r="H6" s="15">
        <f>G6/80*100</f>
        <v>51.25</v>
      </c>
      <c r="I6" s="15">
        <v>83.1717</v>
      </c>
      <c r="J6" s="15">
        <v>88.25</v>
      </c>
      <c r="K6" s="15">
        <f>H6*0.15+I6*0.7+J6*0.15</f>
        <v>79.14519</v>
      </c>
      <c r="L6" s="20" t="s">
        <v>28</v>
      </c>
      <c r="M6" s="10" t="s">
        <v>20</v>
      </c>
    </row>
    <row r="7" s="1" customFormat="1" ht="28.5" spans="1:13">
      <c r="A7" s="15">
        <v>5</v>
      </c>
      <c r="B7" s="17" t="s">
        <v>29</v>
      </c>
      <c r="C7" s="15" t="s">
        <v>15</v>
      </c>
      <c r="D7" s="26" t="s">
        <v>30</v>
      </c>
      <c r="E7" s="15" t="s">
        <v>31</v>
      </c>
      <c r="F7" s="15" t="s">
        <v>18</v>
      </c>
      <c r="G7" s="15">
        <v>22</v>
      </c>
      <c r="H7" s="15">
        <f>G7/80*100</f>
        <v>27.5</v>
      </c>
      <c r="I7" s="15">
        <v>86.5808</v>
      </c>
      <c r="J7" s="15">
        <v>92.25</v>
      </c>
      <c r="K7" s="15">
        <f>H7*0.15+I7*0.7+J7*0.15</f>
        <v>78.56906</v>
      </c>
      <c r="L7" s="20" t="s">
        <v>32</v>
      </c>
      <c r="M7" s="10" t="s">
        <v>20</v>
      </c>
    </row>
    <row r="8" s="1" customFormat="1" ht="25.5" spans="1:13">
      <c r="A8" s="15">
        <v>6</v>
      </c>
      <c r="B8" s="18" t="s">
        <v>14</v>
      </c>
      <c r="C8" s="18" t="s">
        <v>15</v>
      </c>
      <c r="D8" s="15">
        <v>2622108</v>
      </c>
      <c r="E8" s="16" t="s">
        <v>33</v>
      </c>
      <c r="F8" s="16" t="s">
        <v>18</v>
      </c>
      <c r="G8" s="15">
        <v>17</v>
      </c>
      <c r="H8" s="15">
        <f>G8/80*100</f>
        <v>21.25</v>
      </c>
      <c r="I8" s="23">
        <v>88.0517</v>
      </c>
      <c r="J8" s="15">
        <v>85.75</v>
      </c>
      <c r="K8" s="15">
        <f>H8*0.15+I8*0.7+J8*0.15</f>
        <v>77.68619</v>
      </c>
      <c r="L8" s="24" t="s">
        <v>34</v>
      </c>
      <c r="M8" s="25" t="s">
        <v>35</v>
      </c>
    </row>
    <row r="9" s="1" customFormat="1" spans="1:13">
      <c r="A9" s="15">
        <v>7</v>
      </c>
      <c r="B9" s="15" t="s">
        <v>14</v>
      </c>
      <c r="C9" s="15" t="s">
        <v>15</v>
      </c>
      <c r="D9" s="26" t="s">
        <v>36</v>
      </c>
      <c r="E9" s="15" t="s">
        <v>37</v>
      </c>
      <c r="F9" s="15" t="s">
        <v>18</v>
      </c>
      <c r="G9" s="15">
        <v>12</v>
      </c>
      <c r="H9" s="15">
        <f>G9/80*100</f>
        <v>15</v>
      </c>
      <c r="I9" s="15">
        <v>88.7929</v>
      </c>
      <c r="J9" s="15">
        <v>86</v>
      </c>
      <c r="K9" s="15">
        <f>H9*0.15+I9*0.7+J9*0.15</f>
        <v>77.30503</v>
      </c>
      <c r="L9" s="20" t="s">
        <v>38</v>
      </c>
      <c r="M9" s="25" t="s">
        <v>35</v>
      </c>
    </row>
    <row r="10" s="1" customFormat="1" spans="1:13">
      <c r="A10" s="15">
        <v>8</v>
      </c>
      <c r="B10" s="19" t="s">
        <v>14</v>
      </c>
      <c r="C10" s="15" t="s">
        <v>39</v>
      </c>
      <c r="D10" s="26" t="s">
        <v>40</v>
      </c>
      <c r="E10" s="15" t="s">
        <v>41</v>
      </c>
      <c r="F10" s="15" t="s">
        <v>18</v>
      </c>
      <c r="G10" s="15">
        <v>8</v>
      </c>
      <c r="H10" s="15">
        <f>G10/80*100</f>
        <v>10</v>
      </c>
      <c r="I10" s="15">
        <v>87.5808</v>
      </c>
      <c r="J10" s="15">
        <v>86.25</v>
      </c>
      <c r="K10" s="15">
        <f>H10*0.15+I10*0.7+J10*0.15</f>
        <v>75.74406</v>
      </c>
      <c r="L10" s="20" t="s">
        <v>42</v>
      </c>
      <c r="M10" s="25" t="s">
        <v>35</v>
      </c>
    </row>
    <row r="11" s="1" customFormat="1" ht="42.75" spans="1:13">
      <c r="A11" s="15">
        <v>9</v>
      </c>
      <c r="B11" s="15" t="s">
        <v>14</v>
      </c>
      <c r="C11" s="15" t="s">
        <v>15</v>
      </c>
      <c r="D11" s="26" t="s">
        <v>43</v>
      </c>
      <c r="E11" s="15" t="s">
        <v>44</v>
      </c>
      <c r="F11" s="15" t="s">
        <v>18</v>
      </c>
      <c r="G11" s="16">
        <v>0</v>
      </c>
      <c r="H11" s="15">
        <f>G11/80*100</f>
        <v>0</v>
      </c>
      <c r="I11" s="15">
        <v>87.1464</v>
      </c>
      <c r="J11" s="15">
        <v>85.5</v>
      </c>
      <c r="K11" s="15">
        <f>H11*0.15+I11*0.7+J11*0.15</f>
        <v>73.82748</v>
      </c>
      <c r="L11" s="20" t="s">
        <v>45</v>
      </c>
      <c r="M11" s="11"/>
    </row>
    <row r="12" ht="15" customHeight="1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15" customHeight="1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ht="15" customHeight="1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15" customHeight="1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15" customHeight="1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ht="15" customHeight="1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15" customHeight="1" spans="1:1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="12" customFormat="1" ht="15" customHeight="1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="12" customFormat="1" ht="15" customHeight="1" spans="1:1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="12" customFormat="1" ht="15" customHeight="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="12" customFormat="1" ht="15" customHeight="1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="12" customFormat="1" ht="15" customHeight="1" spans="1:1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="12" customFormat="1" ht="15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="12" customFormat="1" ht="15" customHeight="1" spans="1:1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="13" customFormat="1" ht="15" customHeight="1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="13" customFormat="1" ht="15" customHeight="1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="13" customFormat="1" ht="15" customHeight="1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="13" customFormat="1" ht="15" customHeight="1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="13" customFormat="1" ht="15" customHeight="1" spans="1:1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="13" customFormat="1" ht="15" customHeight="1" spans="1:1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="13" customFormat="1" ht="15" customHeight="1" spans="1:1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="13" customFormat="1" ht="15" customHeight="1" spans="1:1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ht="15" customHeight="1" spans="1:1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ht="15" customHeight="1" spans="1:1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ht="15" customHeight="1" spans="1:1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ht="15" customHeight="1" spans="1:1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ht="15" customHeight="1" spans="1:1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ht="15" customHeight="1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ht="15" customHeight="1" spans="1:1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ht="15" customHeight="1" spans="1:1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ht="15" customHeight="1" spans="1:1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ht="15" customHeight="1" spans="1:1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ht="15" customHeight="1" spans="1:1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ht="15" customHeight="1" spans="1:1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ht="15" customHeight="1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ht="15" customHeight="1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ht="15" customHeight="1" spans="1:1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ht="15" customHeight="1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ht="15" customHeight="1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4"/>
      <c r="B51" s="4"/>
      <c r="C51" s="4"/>
      <c r="D51" s="5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5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5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5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5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/>
      <c r="B57" s="4"/>
      <c r="C57" s="4"/>
      <c r="D57" s="5"/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4"/>
      <c r="B58" s="4"/>
      <c r="C58" s="4"/>
      <c r="D58" s="5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5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5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4"/>
      <c r="B61" s="4"/>
      <c r="C61" s="4"/>
      <c r="D61" s="5"/>
      <c r="E61" s="4"/>
      <c r="F61" s="4"/>
      <c r="G61" s="4"/>
      <c r="H61" s="4"/>
      <c r="I61" s="4"/>
      <c r="J61" s="4"/>
      <c r="K61" s="4"/>
      <c r="L61" s="4"/>
      <c r="M61" s="4"/>
    </row>
    <row r="62" spans="1:13">
      <c r="A62" s="4"/>
      <c r="B62" s="4"/>
      <c r="C62" s="4"/>
      <c r="D62" s="5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5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5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4"/>
      <c r="B65" s="4"/>
      <c r="C65" s="4"/>
      <c r="D65" s="5"/>
      <c r="E65" s="4"/>
      <c r="F65" s="4"/>
      <c r="G65" s="4"/>
      <c r="H65" s="4"/>
      <c r="I65" s="4"/>
      <c r="J65" s="4"/>
      <c r="K65" s="4"/>
      <c r="L65" s="4"/>
      <c r="M65" s="4"/>
    </row>
    <row r="66" spans="1:13">
      <c r="A66" s="4"/>
      <c r="B66" s="4"/>
      <c r="C66" s="4"/>
      <c r="D66" s="5"/>
      <c r="E66" s="4"/>
      <c r="F66" s="4"/>
      <c r="G66" s="4"/>
      <c r="H66" s="4"/>
      <c r="I66" s="4"/>
      <c r="J66" s="4"/>
      <c r="K66" s="4"/>
      <c r="L66" s="4"/>
      <c r="M66" s="4"/>
    </row>
    <row r="67" spans="1:13">
      <c r="A67" s="4"/>
      <c r="B67" s="4"/>
      <c r="C67" s="4"/>
      <c r="D67" s="5"/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4"/>
      <c r="B68" s="4"/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4"/>
      <c r="B69" s="4"/>
      <c r="C69" s="4"/>
      <c r="D69" s="5"/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4"/>
      <c r="B70" s="4"/>
      <c r="C70" s="4"/>
      <c r="D70" s="5"/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4"/>
      <c r="B71" s="4"/>
      <c r="C71" s="4"/>
      <c r="D71" s="5"/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4"/>
      <c r="B72" s="4"/>
      <c r="C72" s="4"/>
      <c r="D72" s="5"/>
      <c r="E72" s="4"/>
      <c r="F72" s="4"/>
      <c r="G72" s="4"/>
      <c r="H72" s="4"/>
      <c r="I72" s="4"/>
      <c r="J72" s="4"/>
      <c r="K72" s="4"/>
      <c r="L72" s="4"/>
      <c r="M72" s="4"/>
    </row>
  </sheetData>
  <sortState ref="A3:M11">
    <sortCondition ref="K3" descending="1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topLeftCell="D1" workbookViewId="0">
      <selection activeCell="L10" sqref="L10"/>
    </sheetView>
  </sheetViews>
  <sheetFormatPr defaultColWidth="9" defaultRowHeight="14.25" outlineLevelRow="4"/>
  <cols>
    <col min="2" max="2" width="11.5" customWidth="1"/>
    <col min="4" max="4" width="9.375" customWidth="1"/>
    <col min="11" max="11" width="10.375"/>
    <col min="12" max="12" width="33.875" customWidth="1"/>
  </cols>
  <sheetData>
    <row r="1" s="1" customFormat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71.25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8.5" spans="1:13">
      <c r="A3" s="6">
        <v>1</v>
      </c>
      <c r="B3" s="7" t="s">
        <v>46</v>
      </c>
      <c r="C3" s="7" t="s">
        <v>47</v>
      </c>
      <c r="D3" s="8" t="s">
        <v>48</v>
      </c>
      <c r="E3" s="7" t="s">
        <v>49</v>
      </c>
      <c r="F3" s="6" t="s">
        <v>50</v>
      </c>
      <c r="G3" s="6">
        <v>21</v>
      </c>
      <c r="H3" s="6">
        <f>G3/80*100</f>
        <v>26.25</v>
      </c>
      <c r="I3" s="6">
        <v>86.9595</v>
      </c>
      <c r="J3" s="6"/>
      <c r="K3" s="6">
        <f>H3*0.15+I3*0.85</f>
        <v>77.853075</v>
      </c>
      <c r="L3" s="9" t="s">
        <v>51</v>
      </c>
      <c r="M3" s="10" t="s">
        <v>52</v>
      </c>
    </row>
    <row r="4" s="2" customFormat="1" spans="1:13">
      <c r="A4" s="6">
        <v>2</v>
      </c>
      <c r="B4" s="6" t="s">
        <v>46</v>
      </c>
      <c r="C4" s="7" t="s">
        <v>47</v>
      </c>
      <c r="D4" s="27" t="s">
        <v>53</v>
      </c>
      <c r="E4" s="6" t="s">
        <v>54</v>
      </c>
      <c r="F4" s="6" t="s">
        <v>50</v>
      </c>
      <c r="G4" s="6">
        <v>35</v>
      </c>
      <c r="H4" s="6">
        <f>G4/80*100</f>
        <v>43.75</v>
      </c>
      <c r="I4" s="6">
        <v>78.1666</v>
      </c>
      <c r="J4" s="6"/>
      <c r="K4" s="6">
        <f>H4*0.15+I4*0.85</f>
        <v>73.00411</v>
      </c>
      <c r="L4" s="11"/>
      <c r="M4" s="11"/>
    </row>
    <row r="5" s="2" customFormat="1" ht="28.5" spans="1:13">
      <c r="A5" s="6">
        <v>3</v>
      </c>
      <c r="B5" s="7" t="s">
        <v>46</v>
      </c>
      <c r="C5" s="7" t="s">
        <v>47</v>
      </c>
      <c r="D5" s="8" t="s">
        <v>55</v>
      </c>
      <c r="E5" s="7" t="s">
        <v>56</v>
      </c>
      <c r="F5" s="6" t="s">
        <v>50</v>
      </c>
      <c r="G5" s="6">
        <v>5</v>
      </c>
      <c r="H5" s="6">
        <f>G5/80*100</f>
        <v>6.25</v>
      </c>
      <c r="I5" s="6">
        <v>84.5202</v>
      </c>
      <c r="J5" s="6"/>
      <c r="K5" s="6">
        <f>H5*0.15+I5*0.85</f>
        <v>72.77967</v>
      </c>
      <c r="L5" s="9" t="s">
        <v>57</v>
      </c>
      <c r="M5" s="11"/>
    </row>
  </sheetData>
  <sortState ref="A3:M5">
    <sortCondition ref="K5" descending="1"/>
  </sortState>
  <mergeCells count="1">
    <mergeCell ref="A1:M1"/>
  </mergeCells>
  <dataValidations count="1">
    <dataValidation type="list" allowBlank="1" showInputMessage="1" showErrorMessage="1" sqref="F3:F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2025-04-21T12:30:21Z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E47869B6222246B38DA65E6968AB17A3</vt:lpwstr>
  </property>
</Properties>
</file>